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.mzsv.gov.mk\folderredirect$\igor.trosanski\Desktop\"/>
    </mc:Choice>
  </mc:AlternateContent>
  <bookViews>
    <workbookView xWindow="0" yWindow="0" windowWidth="28800" windowHeight="11775" tabRatio="361"/>
  </bookViews>
  <sheets>
    <sheet name="Годишен финансиски план" sheetId="7" r:id="rId1"/>
    <sheet name="Извештај од финансиски план" sheetId="6" r:id="rId2"/>
    <sheet name="За АФПЗРР" sheetId="8" r:id="rId3"/>
  </sheets>
  <calcPr calcId="162913"/>
</workbook>
</file>

<file path=xl/calcChain.xml><?xml version="1.0" encoding="utf-8"?>
<calcChain xmlns="http://schemas.openxmlformats.org/spreadsheetml/2006/main">
  <c r="C2" i="8" l="1"/>
  <c r="F124" i="7" l="1"/>
  <c r="F131" i="7"/>
  <c r="F7" i="7" l="1"/>
  <c r="G6" i="7" s="1"/>
  <c r="M7" i="7" l="1"/>
  <c r="H7" i="7" s="1"/>
  <c r="C5" i="6" l="1"/>
  <c r="B3" i="6"/>
  <c r="F10" i="7"/>
  <c r="M10" i="7" s="1"/>
  <c r="H10" i="7" s="1"/>
  <c r="F132" i="7"/>
  <c r="F133" i="7"/>
  <c r="M133" i="7" s="1"/>
  <c r="H133" i="7" s="1"/>
  <c r="F134" i="7"/>
  <c r="M134" i="7" s="1"/>
  <c r="H134" i="7" s="1"/>
  <c r="F135" i="7"/>
  <c r="M135" i="7" s="1"/>
  <c r="H135" i="7" s="1"/>
  <c r="F136" i="7"/>
  <c r="M136" i="7" s="1"/>
  <c r="H136" i="7" s="1"/>
  <c r="F137" i="7"/>
  <c r="M137" i="7" s="1"/>
  <c r="H137" i="7" s="1"/>
  <c r="M124" i="7"/>
  <c r="H124" i="7" s="1"/>
  <c r="F125" i="7"/>
  <c r="M125" i="7" s="1"/>
  <c r="H125" i="7" s="1"/>
  <c r="F126" i="7"/>
  <c r="M126" i="7" s="1"/>
  <c r="H126" i="7" s="1"/>
  <c r="F127" i="7"/>
  <c r="M127" i="7" s="1"/>
  <c r="H127" i="7" s="1"/>
  <c r="F128" i="7"/>
  <c r="M128" i="7" s="1"/>
  <c r="H128" i="7" s="1"/>
  <c r="F123" i="7"/>
  <c r="F108" i="7"/>
  <c r="M108" i="7" s="1"/>
  <c r="H108" i="7" s="1"/>
  <c r="F109" i="7"/>
  <c r="M109" i="7" s="1"/>
  <c r="H109" i="7" s="1"/>
  <c r="F110" i="7"/>
  <c r="M110" i="7" s="1"/>
  <c r="H110" i="7" s="1"/>
  <c r="F111" i="7"/>
  <c r="M111" i="7" s="1"/>
  <c r="H111" i="7" s="1"/>
  <c r="F112" i="7"/>
  <c r="F113" i="7"/>
  <c r="F114" i="7"/>
  <c r="F115" i="7"/>
  <c r="F116" i="7"/>
  <c r="F117" i="7"/>
  <c r="F118" i="7"/>
  <c r="F119" i="7"/>
  <c r="F120" i="7"/>
  <c r="F121" i="7"/>
  <c r="F107" i="7"/>
  <c r="M107" i="7" s="1"/>
  <c r="F88" i="7"/>
  <c r="F89" i="7"/>
  <c r="F90" i="7"/>
  <c r="F91" i="7"/>
  <c r="F92" i="7"/>
  <c r="M92" i="7" s="1"/>
  <c r="H92" i="7" s="1"/>
  <c r="F93" i="7"/>
  <c r="F94" i="7"/>
  <c r="M94" i="7" s="1"/>
  <c r="H94" i="7" s="1"/>
  <c r="F95" i="7"/>
  <c r="M95" i="7" s="1"/>
  <c r="H95" i="7" s="1"/>
  <c r="F96" i="7"/>
  <c r="M96" i="7" s="1"/>
  <c r="H96" i="7" s="1"/>
  <c r="F97" i="7"/>
  <c r="F98" i="7"/>
  <c r="F99" i="7"/>
  <c r="F100" i="7"/>
  <c r="F101" i="7"/>
  <c r="F102" i="7"/>
  <c r="M102" i="7" s="1"/>
  <c r="H102" i="7" s="1"/>
  <c r="F103" i="7"/>
  <c r="F104" i="7"/>
  <c r="F105" i="7"/>
  <c r="F87" i="7"/>
  <c r="F80" i="7"/>
  <c r="F81" i="7"/>
  <c r="M81" i="7" s="1"/>
  <c r="H81" i="7" s="1"/>
  <c r="F82" i="7"/>
  <c r="M82" i="7" s="1"/>
  <c r="H82" i="7" s="1"/>
  <c r="F83" i="7"/>
  <c r="M83" i="7" s="1"/>
  <c r="H83" i="7" s="1"/>
  <c r="F84" i="7"/>
  <c r="M84" i="7" s="1"/>
  <c r="H84" i="7" s="1"/>
  <c r="F85" i="7"/>
  <c r="M85" i="7" s="1"/>
  <c r="H85" i="7" s="1"/>
  <c r="F79" i="7"/>
  <c r="F69" i="7"/>
  <c r="F70" i="7"/>
  <c r="F71" i="7"/>
  <c r="F72" i="7"/>
  <c r="M72" i="7" s="1"/>
  <c r="H72" i="7" s="1"/>
  <c r="F68" i="7"/>
  <c r="F60" i="7"/>
  <c r="F61" i="7"/>
  <c r="F62" i="7"/>
  <c r="F63" i="7"/>
  <c r="F64" i="7"/>
  <c r="F65" i="7"/>
  <c r="F66" i="7"/>
  <c r="F59" i="7"/>
  <c r="F45" i="7"/>
  <c r="F46" i="7"/>
  <c r="F47" i="7"/>
  <c r="F48" i="7"/>
  <c r="M48" i="7" s="1"/>
  <c r="H48" i="7" s="1"/>
  <c r="F49" i="7"/>
  <c r="M49" i="7" s="1"/>
  <c r="H49" i="7" s="1"/>
  <c r="F50" i="7"/>
  <c r="M50" i="7" s="1"/>
  <c r="H50" i="7" s="1"/>
  <c r="F51" i="7"/>
  <c r="M51" i="7" s="1"/>
  <c r="H51" i="7" s="1"/>
  <c r="F52" i="7"/>
  <c r="F53" i="7"/>
  <c r="F54" i="7"/>
  <c r="F55" i="7"/>
  <c r="F44" i="7"/>
  <c r="F32" i="7"/>
  <c r="F33" i="7"/>
  <c r="F34" i="7"/>
  <c r="F35" i="7"/>
  <c r="F36" i="7"/>
  <c r="M36" i="7" s="1"/>
  <c r="H36" i="7" s="1"/>
  <c r="F37" i="7"/>
  <c r="M37" i="7" s="1"/>
  <c r="H37" i="7" s="1"/>
  <c r="F38" i="7"/>
  <c r="F39" i="7"/>
  <c r="M39" i="7" s="1"/>
  <c r="H39" i="7" s="1"/>
  <c r="F40" i="7"/>
  <c r="F41" i="7"/>
  <c r="M41" i="7" s="1"/>
  <c r="H41" i="7" s="1"/>
  <c r="F42" i="7"/>
  <c r="M42" i="7" s="1"/>
  <c r="H42" i="7" s="1"/>
  <c r="F31" i="7"/>
  <c r="F20" i="7"/>
  <c r="M20" i="7" s="1"/>
  <c r="H20" i="7" s="1"/>
  <c r="F21" i="7"/>
  <c r="F22" i="7"/>
  <c r="M22" i="7" s="1"/>
  <c r="H22" i="7" s="1"/>
  <c r="F23" i="7"/>
  <c r="M23" i="7" s="1"/>
  <c r="H23" i="7" s="1"/>
  <c r="F24" i="7"/>
  <c r="F25" i="7"/>
  <c r="F26" i="7"/>
  <c r="F27" i="7"/>
  <c r="F28" i="7"/>
  <c r="F29" i="7"/>
  <c r="F18" i="7"/>
  <c r="F19" i="7"/>
  <c r="F9" i="7"/>
  <c r="F11" i="7"/>
  <c r="M11" i="7" s="1"/>
  <c r="H11" i="7" s="1"/>
  <c r="F12" i="7"/>
  <c r="M12" i="7" s="1"/>
  <c r="H12" i="7" s="1"/>
  <c r="F13" i="7"/>
  <c r="M13" i="7" s="1"/>
  <c r="H13" i="7" s="1"/>
  <c r="F14" i="7"/>
  <c r="M14" i="7" s="1"/>
  <c r="H14" i="7" s="1"/>
  <c r="H6" i="7"/>
  <c r="M60" i="7" l="1"/>
  <c r="H60" i="7" s="1"/>
  <c r="M103" i="7"/>
  <c r="H103" i="7" s="1"/>
  <c r="H107" i="7"/>
  <c r="M119" i="7"/>
  <c r="H119" i="7" s="1"/>
  <c r="M121" i="7"/>
  <c r="H121" i="7" s="1"/>
  <c r="M18" i="7"/>
  <c r="M118" i="7"/>
  <c r="H118" i="7" s="1"/>
  <c r="M46" i="7"/>
  <c r="H46" i="7" s="1"/>
  <c r="M52" i="7"/>
  <c r="H52" i="7" s="1"/>
  <c r="M100" i="7"/>
  <c r="H100" i="7" s="1"/>
  <c r="M40" i="7"/>
  <c r="H40" i="7" s="1"/>
  <c r="M116" i="7"/>
  <c r="H116" i="7" s="1"/>
  <c r="M45" i="7"/>
  <c r="H45" i="7" s="1"/>
  <c r="M53" i="7"/>
  <c r="H53" i="7" s="1"/>
  <c r="M101" i="7"/>
  <c r="H101" i="7" s="1"/>
  <c r="M29" i="7"/>
  <c r="H29" i="7" s="1"/>
  <c r="M9" i="7"/>
  <c r="M8" i="7" s="1"/>
  <c r="G8" i="7" s="1"/>
  <c r="G15" i="7" s="1"/>
  <c r="M15" i="7" s="1"/>
  <c r="M38" i="7"/>
  <c r="H38" i="7" s="1"/>
  <c r="M114" i="7"/>
  <c r="H114" i="7" s="1"/>
  <c r="M59" i="7"/>
  <c r="H59" i="7" s="1"/>
  <c r="M34" i="7"/>
  <c r="H34" i="7" s="1"/>
  <c r="M132" i="7"/>
  <c r="H132" i="7" s="1"/>
  <c r="M65" i="7"/>
  <c r="H65" i="7" s="1"/>
  <c r="M120" i="7"/>
  <c r="H120" i="7" s="1"/>
  <c r="M70" i="7"/>
  <c r="H70" i="7" s="1"/>
  <c r="M69" i="7"/>
  <c r="H69" i="7" s="1"/>
  <c r="M79" i="7"/>
  <c r="H79" i="7" s="1"/>
  <c r="M27" i="7"/>
  <c r="H27" i="7" s="1"/>
  <c r="M113" i="7"/>
  <c r="H113" i="7" s="1"/>
  <c r="M66" i="7"/>
  <c r="H66" i="7"/>
  <c r="M112" i="7"/>
  <c r="H112" i="7" s="1"/>
  <c r="M33" i="7"/>
  <c r="M24" i="7"/>
  <c r="H24" i="7" s="1"/>
  <c r="M64" i="7"/>
  <c r="H64" i="7" s="1"/>
  <c r="M44" i="7"/>
  <c r="F43" i="7"/>
  <c r="M63" i="7"/>
  <c r="H63" i="7" s="1"/>
  <c r="M90" i="7"/>
  <c r="H90" i="7" s="1"/>
  <c r="M68" i="7"/>
  <c r="M71" i="7"/>
  <c r="H71" i="7" s="1"/>
  <c r="M19" i="7"/>
  <c r="H19" i="7" s="1"/>
  <c r="M117" i="7"/>
  <c r="H117" i="7" s="1"/>
  <c r="M47" i="7"/>
  <c r="H47" i="7" s="1"/>
  <c r="M115" i="7"/>
  <c r="H115" i="7" s="1"/>
  <c r="M35" i="7"/>
  <c r="H35" i="7" s="1"/>
  <c r="M26" i="7"/>
  <c r="H26" i="7" s="1"/>
  <c r="M93" i="7"/>
  <c r="H93" i="7" s="1"/>
  <c r="M32" i="7"/>
  <c r="H32" i="7" s="1"/>
  <c r="M91" i="7"/>
  <c r="H91" i="7" s="1"/>
  <c r="M55" i="7"/>
  <c r="H55" i="7" s="1"/>
  <c r="M105" i="7"/>
  <c r="H105" i="7" s="1"/>
  <c r="M89" i="7"/>
  <c r="H89" i="7" s="1"/>
  <c r="M31" i="7"/>
  <c r="H31" i="7" s="1"/>
  <c r="M99" i="7"/>
  <c r="H99" i="7" s="1"/>
  <c r="M98" i="7"/>
  <c r="H98" i="7" s="1"/>
  <c r="M97" i="7"/>
  <c r="H97" i="7" s="1"/>
  <c r="M28" i="7"/>
  <c r="H28" i="7" s="1"/>
  <c r="M25" i="7"/>
  <c r="H25" i="7" s="1"/>
  <c r="M131" i="7"/>
  <c r="H131" i="7" s="1"/>
  <c r="M80" i="7"/>
  <c r="H80" i="7" s="1"/>
  <c r="M87" i="7"/>
  <c r="H87" i="7" s="1"/>
  <c r="M62" i="7"/>
  <c r="H62" i="7" s="1"/>
  <c r="M21" i="7"/>
  <c r="H21" i="7" s="1"/>
  <c r="M54" i="7"/>
  <c r="H54" i="7" s="1"/>
  <c r="M61" i="7"/>
  <c r="H61" i="7" s="1"/>
  <c r="M104" i="7"/>
  <c r="H104" i="7" s="1"/>
  <c r="M88" i="7"/>
  <c r="H88" i="7" s="1"/>
  <c r="M123" i="7"/>
  <c r="M122" i="7" s="1"/>
  <c r="G122" i="7" s="1"/>
  <c r="F78" i="7"/>
  <c r="B19" i="6" s="1"/>
  <c r="F130" i="7"/>
  <c r="F138" i="7" s="1"/>
  <c r="F122" i="7"/>
  <c r="J122" i="7" s="1"/>
  <c r="K122" i="7" s="1"/>
  <c r="F106" i="7"/>
  <c r="J106" i="7" s="1"/>
  <c r="F86" i="7"/>
  <c r="J86" i="7" s="1"/>
  <c r="F6" i="7"/>
  <c r="J6" i="7" s="1"/>
  <c r="K6" i="7" s="1"/>
  <c r="F67" i="7"/>
  <c r="J67" i="7" s="1"/>
  <c r="F8" i="7"/>
  <c r="F58" i="7"/>
  <c r="J58" i="7" s="1"/>
  <c r="K58" i="7" s="1"/>
  <c r="F30" i="7"/>
  <c r="J30" i="7" s="1"/>
  <c r="F17" i="7"/>
  <c r="J17" i="7" s="1"/>
  <c r="K17" i="7" s="1"/>
  <c r="C21" i="6" l="1"/>
  <c r="D21" i="6" s="1"/>
  <c r="K106" i="7"/>
  <c r="C20" i="6"/>
  <c r="D20" i="6" s="1"/>
  <c r="K86" i="7"/>
  <c r="C16" i="6"/>
  <c r="D16" i="6" s="1"/>
  <c r="K67" i="7"/>
  <c r="C12" i="6"/>
  <c r="D12" i="6" s="1"/>
  <c r="K30" i="7"/>
  <c r="H155" i="7"/>
  <c r="I73" i="7" s="1"/>
  <c r="H123" i="7"/>
  <c r="H122" i="7" s="1"/>
  <c r="C11" i="6"/>
  <c r="G155" i="7"/>
  <c r="I56" i="7" s="1"/>
  <c r="K56" i="7" s="1"/>
  <c r="B23" i="6"/>
  <c r="H78" i="7"/>
  <c r="M106" i="7"/>
  <c r="G106" i="7" s="1"/>
  <c r="H58" i="7"/>
  <c r="H9" i="7"/>
  <c r="H8" i="7" s="1"/>
  <c r="M30" i="7"/>
  <c r="G30" i="7" s="1"/>
  <c r="H106" i="7"/>
  <c r="H130" i="7"/>
  <c r="H138" i="7" s="1"/>
  <c r="M67" i="7"/>
  <c r="G67" i="7" s="1"/>
  <c r="H68" i="7"/>
  <c r="H67" i="7" s="1"/>
  <c r="M17" i="7"/>
  <c r="G17" i="7" s="1"/>
  <c r="M86" i="7"/>
  <c r="G86" i="7" s="1"/>
  <c r="H86" i="7" s="1"/>
  <c r="B13" i="6"/>
  <c r="J43" i="7"/>
  <c r="M43" i="7"/>
  <c r="G43" i="7" s="1"/>
  <c r="H44" i="7"/>
  <c r="H43" i="7" s="1"/>
  <c r="H33" i="7"/>
  <c r="H30" i="7" s="1"/>
  <c r="H18" i="7"/>
  <c r="H17" i="7" s="1"/>
  <c r="M130" i="7"/>
  <c r="G130" i="7" s="1"/>
  <c r="M78" i="7"/>
  <c r="G78" i="7" s="1"/>
  <c r="M58" i="7"/>
  <c r="G58" i="7" s="1"/>
  <c r="C8" i="6"/>
  <c r="D8" i="6" s="1"/>
  <c r="J130" i="7"/>
  <c r="C22" i="6"/>
  <c r="D22" i="6" s="1"/>
  <c r="J78" i="7"/>
  <c r="C15" i="6"/>
  <c r="D15" i="6" s="1"/>
  <c r="B9" i="6"/>
  <c r="J8" i="7"/>
  <c r="B11" i="6"/>
  <c r="B20" i="6"/>
  <c r="B21" i="6"/>
  <c r="B15" i="6"/>
  <c r="B22" i="6"/>
  <c r="B16" i="6"/>
  <c r="B12" i="6"/>
  <c r="B8" i="6"/>
  <c r="F15" i="7"/>
  <c r="H15" i="7" s="1"/>
  <c r="F139" i="7"/>
  <c r="F73" i="7"/>
  <c r="B17" i="6" s="1"/>
  <c r="F56" i="7"/>
  <c r="G138" i="7" l="1"/>
  <c r="M138" i="7" s="1"/>
  <c r="K130" i="7"/>
  <c r="C24" i="6"/>
  <c r="B149" i="7"/>
  <c r="B148" i="7"/>
  <c r="G139" i="7"/>
  <c r="H139" i="7"/>
  <c r="K78" i="7"/>
  <c r="F143" i="7"/>
  <c r="C7" i="8" s="1"/>
  <c r="B147" i="7"/>
  <c r="B150" i="7" s="1"/>
  <c r="C13" i="6"/>
  <c r="D13" i="6" s="1"/>
  <c r="K43" i="7"/>
  <c r="C17" i="6"/>
  <c r="D17" i="6" s="1"/>
  <c r="K73" i="7"/>
  <c r="C9" i="6"/>
  <c r="D9" i="6" s="1"/>
  <c r="K8" i="7"/>
  <c r="F155" i="7"/>
  <c r="I15" i="7" s="1"/>
  <c r="K15" i="7" s="1"/>
  <c r="B24" i="6"/>
  <c r="B18" i="6"/>
  <c r="C23" i="6"/>
  <c r="D23" i="6" s="1"/>
  <c r="C19" i="6"/>
  <c r="D19" i="6" s="1"/>
  <c r="D11" i="6"/>
  <c r="F74" i="7"/>
  <c r="B14" i="6"/>
  <c r="B10" i="6"/>
  <c r="J138" i="7" l="1"/>
  <c r="C14" i="6"/>
  <c r="D14" i="6" s="1"/>
  <c r="K74" i="7"/>
  <c r="E156" i="7"/>
  <c r="J139" i="7" s="1"/>
  <c r="K138" i="7"/>
  <c r="K139" i="7" s="1"/>
  <c r="E155" i="7"/>
  <c r="J74" i="7" s="1"/>
  <c r="F142" i="7"/>
  <c r="C10" i="6"/>
  <c r="D10" i="6" s="1"/>
  <c r="B7" i="6"/>
  <c r="B25" i="6" s="1"/>
  <c r="B4" i="6" s="1"/>
  <c r="C18" i="6" l="1"/>
  <c r="D7" i="8"/>
  <c r="E7" i="8" s="1"/>
  <c r="F7" i="8" s="1"/>
  <c r="I142" i="7"/>
  <c r="C25" i="6" s="1"/>
  <c r="C5" i="8"/>
  <c r="C7" i="6"/>
  <c r="D7" i="6" s="1"/>
  <c r="D5" i="8"/>
  <c r="E5" i="8" s="1"/>
  <c r="F5" i="8" s="1"/>
  <c r="I143" i="7"/>
  <c r="G56" i="7"/>
  <c r="M56" i="7" s="1"/>
  <c r="H56" i="7"/>
  <c r="H73" i="7"/>
  <c r="G73" i="7"/>
  <c r="M73" i="7" s="1"/>
  <c r="H74" i="7" l="1"/>
  <c r="G74" i="7"/>
  <c r="M74" i="7" s="1"/>
  <c r="M139" i="7"/>
  <c r="D24" i="6" l="1"/>
  <c r="D25" i="6"/>
  <c r="D18" i="6" l="1"/>
</calcChain>
</file>

<file path=xl/comments1.xml><?xml version="1.0" encoding="utf-8"?>
<comments xmlns="http://schemas.openxmlformats.org/spreadsheetml/2006/main">
  <authors>
    <author>Programming Unit</author>
    <author>Никица Бачовски</author>
  </authors>
  <commentList>
    <comment ref="E2" authorId="0" shapeId="0">
      <text>
        <r>
          <rPr>
            <b/>
            <sz val="11"/>
            <color indexed="81"/>
            <rFont val="Tahoma"/>
            <family val="2"/>
          </rPr>
          <t xml:space="preserve">МЗШВ: </t>
        </r>
        <r>
          <rPr>
            <sz val="11"/>
            <color indexed="81"/>
            <rFont val="Tahoma"/>
            <family val="2"/>
          </rPr>
          <t>Внесете го точниот назив на Локалната акциска група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МЗШВ: </t>
        </r>
        <r>
          <rPr>
            <sz val="9"/>
            <color indexed="81"/>
            <rFont val="Tahoma"/>
            <family val="2"/>
          </rPr>
          <t xml:space="preserve">Во полињата надолу поединечно се внесува мебелот кој се набавува: стол, биро, работна маса, плакар итн.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 xml:space="preserve">МЗШВ: </t>
        </r>
        <r>
          <rPr>
            <sz val="9"/>
            <color indexed="81"/>
            <rFont val="Tahoma"/>
            <family val="2"/>
          </rPr>
          <t xml:space="preserve">Во полињата надолу поединечно се внесуваат материјалите кои се набавуваат: хартија за печатење, тонер, хефталка, папки, пенкала ...
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 xml:space="preserve">МЗШВ: </t>
        </r>
        <r>
          <rPr>
            <sz val="9"/>
            <color indexed="81"/>
            <rFont val="Tahoma"/>
            <family val="2"/>
          </rPr>
          <t xml:space="preserve">Во полињата надолу поединечно се внесува опремата која се набавува: компјутер, монитор, тастатура, глувче, печатар, скенер итн ...
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 xml:space="preserve">МЗШВ: </t>
        </r>
        <r>
          <rPr>
            <sz val="9"/>
            <color indexed="81"/>
            <rFont val="Tahoma"/>
            <family val="2"/>
          </rPr>
          <t xml:space="preserve">Во полињата надолу внесете поединечно користени услуги. На пример: сметководител или ангажиран експерт за подготовка на студија, стручно лице за изработка на елаборат, подготовка на проект, архитект и сл.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 xml:space="preserve">МЗШВ: </t>
        </r>
        <r>
          <rPr>
            <sz val="9"/>
            <color indexed="81"/>
            <rFont val="Tahoma"/>
            <family val="2"/>
          </rPr>
          <t xml:space="preserve">Во полињата надолу внесете трошоци за ангажирано лице за управување со проектна активност или трошоци за надворешна ревизија и сл.
</t>
        </r>
      </text>
    </comment>
    <comment ref="B76" authorId="1" shapeId="0">
      <text>
        <r>
          <rPr>
            <b/>
            <sz val="9"/>
            <color indexed="81"/>
            <rFont val="Tahoma"/>
            <family val="2"/>
          </rPr>
          <t>МЗШВ:</t>
        </r>
        <r>
          <rPr>
            <sz val="9"/>
            <color indexed="81"/>
            <rFont val="Tahoma"/>
            <family val="2"/>
          </rPr>
          <t xml:space="preserve">
Сите ваши наведени проекти во оваа финансиска конструкција , треба да бидат образложени и опишани во Формуларот за пријавување на проект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 xml:space="preserve">МЗШВ: </t>
        </r>
        <r>
          <rPr>
            <sz val="9"/>
            <color indexed="81"/>
            <rFont val="Tahoma"/>
            <family val="2"/>
          </rPr>
          <t xml:space="preserve">Во полињата надолу внесете ги поединечно прифатливите трошоци поврзани со организирање на настан кој е дел од одобрената стратегија. (На пример: закуп на сала или објект за организиран настан, користење на угостителски услуги и сл.)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 xml:space="preserve">МЗШВ: </t>
        </r>
        <r>
          <rPr>
            <sz val="9"/>
            <color indexed="81"/>
            <rFont val="Tahoma"/>
            <family val="2"/>
          </rPr>
          <t xml:space="preserve">Во полињата надолу внесете ги поединечно сите активности од фазите на градба (На пример: рамнење на терен, тампонирање, ѕидање итн.)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 xml:space="preserve">МЗШВ: </t>
        </r>
        <r>
          <rPr>
            <sz val="9"/>
            <color indexed="81"/>
            <rFont val="Tahoma"/>
            <family val="2"/>
          </rPr>
          <t xml:space="preserve">Во полињата надолу се внесува секое ангажирано лице поединечно. Во колоната „количина“ се внесува бројот на денови на ангажман, а во колоната „цена“ се внесува износ на дневница.
</t>
        </r>
      </text>
    </comment>
    <comment ref="B130" authorId="0" shapeId="0">
      <text>
        <r>
          <rPr>
            <b/>
            <sz val="9"/>
            <color indexed="81"/>
            <rFont val="Tahoma"/>
            <family val="2"/>
          </rPr>
          <t xml:space="preserve">МЗШВ: </t>
        </r>
        <r>
          <rPr>
            <sz val="9"/>
            <color indexed="81"/>
            <rFont val="Tahoma"/>
            <family val="2"/>
          </rPr>
          <t xml:space="preserve">Во полињата надолу се внесуваат поединечно трошоците за подготовка и печатење на брошури, плакати и сл.
</t>
        </r>
      </text>
    </comment>
  </commentList>
</comments>
</file>

<file path=xl/comments2.xml><?xml version="1.0" encoding="utf-8"?>
<comments xmlns="http://schemas.openxmlformats.org/spreadsheetml/2006/main">
  <authors>
    <author>Никица Бачовски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Никица Бачовски:</t>
        </r>
        <r>
          <rPr>
            <sz val="9"/>
            <color indexed="81"/>
            <rFont val="Tahoma"/>
            <family val="2"/>
          </rPr>
          <t xml:space="preserve">
Сите ваши наведени проекти во оваа финансиска конструкција , треба да бидат образложени и опишани во Формуларот за пријавување на ЛИДЕР проект</t>
        </r>
      </text>
    </comment>
  </commentList>
</comments>
</file>

<file path=xl/sharedStrings.xml><?xml version="1.0" encoding="utf-8"?>
<sst xmlns="http://schemas.openxmlformats.org/spreadsheetml/2006/main" count="111" uniqueCount="80">
  <si>
    <t>Буџетска линија</t>
  </si>
  <si>
    <t>Единица</t>
  </si>
  <si>
    <t>Количина</t>
  </si>
  <si>
    <t>месец</t>
  </si>
  <si>
    <t>Име на апликантот</t>
  </si>
  <si>
    <t>Вкупно планирани средства за 2019 година (МКД)</t>
  </si>
  <si>
    <t>Износ кој се побарува од НПРР 2019</t>
  </si>
  <si>
    <t>Износ на дел за авансна исплата од НПРР 2019</t>
  </si>
  <si>
    <t>Закуп на простории</t>
  </si>
  <si>
    <t>Одржување на простории</t>
  </si>
  <si>
    <t xml:space="preserve">Канцелариски мебел </t>
  </si>
  <si>
    <t>Канцелариски материјали</t>
  </si>
  <si>
    <t xml:space="preserve">ИТ опрема </t>
  </si>
  <si>
    <t xml:space="preserve">Управување со проекти и контроли поврзани со одобрување на проекти </t>
  </si>
  <si>
    <t>– закуп на објекти/простории и користење на угостителски услуги за одржување на настани во врска со реализација на стратегии за локален развој на рурални средини;</t>
  </si>
  <si>
    <t>– градба и реконструкција на објектите опфатени со проектите во врска со реализација на стратегии за локален развој на рурални средини;</t>
  </si>
  <si>
    <t>Подготовка, печатење и публикување на промотивни/маркетинг материјали за реализирани проекти.</t>
  </si>
  <si>
    <t xml:space="preserve">ВКУПНО I + II </t>
  </si>
  <si>
    <t>Услуги за подготовка, спроведување и следење на активностите на ЛАГ</t>
  </si>
  <si>
    <t>I Воспоставување и работа на ЛАГ (Мерка 412)</t>
  </si>
  <si>
    <t>II Реализација на стратегија за локален развој (Мерка 413)</t>
  </si>
  <si>
    <t>Вкупно за закуп и одржување на простории</t>
  </si>
  <si>
    <t>Вкупно за канцелариски материјали, мебел, ИТ и друга опрема за работа на ЛАГ</t>
  </si>
  <si>
    <t>Вкупно за услуги поврзани со работата на ЛАГ</t>
  </si>
  <si>
    <t>– набавка на опрема за реализација на проектите во врска со реализација на стратегии за локален развој на рурални средини;</t>
  </si>
  <si>
    <t>Ангажирање на стручни лица/експерти за подготвување и реализација на проектите (анализи, студии, изработка на проект, консултантски услуги)</t>
  </si>
  <si>
    <t xml:space="preserve">Вкупно за стручни лица/експерти и печатење на материјали </t>
  </si>
  <si>
    <t>Прифатлив трошок</t>
  </si>
  <si>
    <t>Ед.цена без ДДВ</t>
  </si>
  <si>
    <t>ДДВ</t>
  </si>
  <si>
    <t>Вкупна цена со ДДВ</t>
  </si>
  <si>
    <t>Вкупно без ДДВ</t>
  </si>
  <si>
    <t>– струја</t>
  </si>
  <si>
    <t>– вода</t>
  </si>
  <si>
    <t>– греење</t>
  </si>
  <si>
    <t>– телефон</t>
  </si>
  <si>
    <t>– интернет</t>
  </si>
  <si>
    <t>– средства за хигиена</t>
  </si>
  <si>
    <t>– кирија</t>
  </si>
  <si>
    <t>% на поддршка кој се побарува од Програмата за рурален развој</t>
  </si>
  <si>
    <t>Кофинансиран износ од Програмата за рурален развој</t>
  </si>
  <si>
    <t>ВКУПНО за мерка 412</t>
  </si>
  <si>
    <t>ВКУПНО за мерка 413</t>
  </si>
  <si>
    <t>Локална акциска група</t>
  </si>
  <si>
    <t>Прилог 1.  Годишен финансиски план</t>
  </si>
  <si>
    <t>Вкупни трошоци</t>
  </si>
  <si>
    <t>Авансна исплата</t>
  </si>
  <si>
    <t>Исплата по реализација на активностите</t>
  </si>
  <si>
    <t>Изберете го начинот на исплата на средства:</t>
  </si>
  <si>
    <t>Начин на исплата на финансиска поддршка:</t>
  </si>
  <si>
    <t>Дата ___.___.20___, г.____________________</t>
  </si>
  <si>
    <t>Потпис на одговорно лице: _______________________________________________________</t>
  </si>
  <si>
    <t>м.п.</t>
  </si>
  <si>
    <r>
      <rPr>
        <sz val="36"/>
        <rFont val="Calibri"/>
        <family val="2"/>
      </rPr>
      <t>↙</t>
    </r>
    <r>
      <rPr>
        <sz val="12"/>
        <rFont val="Calibri"/>
        <family val="2"/>
      </rPr>
      <t>Овде изберете една од понудените две опции</t>
    </r>
  </si>
  <si>
    <r>
      <t xml:space="preserve">– </t>
    </r>
    <r>
      <rPr>
        <b/>
        <sz val="10"/>
        <rFont val="Segoe UI Historic"/>
        <family val="2"/>
      </rPr>
      <t>закуп на објекти/простории</t>
    </r>
    <r>
      <rPr>
        <sz val="10"/>
        <rFont val="Segoe UI Historic"/>
        <family val="2"/>
      </rPr>
      <t xml:space="preserve"> и користење на угостителски услуги за одржување на настани во врска со реализација на стратегии за локален развој на рурални средини;</t>
    </r>
  </si>
  <si>
    <r>
      <t>–</t>
    </r>
    <r>
      <rPr>
        <b/>
        <sz val="10"/>
        <rFont val="Segoe UI Historic"/>
        <family val="2"/>
      </rPr>
      <t xml:space="preserve"> градба и реконструкција на објектите</t>
    </r>
    <r>
      <rPr>
        <sz val="10"/>
        <rFont val="Segoe UI Historic"/>
        <family val="2"/>
      </rPr>
      <t xml:space="preserve"> опфатени со проектите во врска со реализација на стратегии за локален развој на рурални средини;</t>
    </r>
  </si>
  <si>
    <r>
      <t xml:space="preserve">– </t>
    </r>
    <r>
      <rPr>
        <b/>
        <sz val="10"/>
        <rFont val="Segoe UI Historic"/>
        <family val="2"/>
      </rPr>
      <t>набавка на опрема</t>
    </r>
    <r>
      <rPr>
        <sz val="10"/>
        <rFont val="Segoe UI Historic"/>
        <family val="2"/>
      </rPr>
      <t xml:space="preserve"> за реализација на проектите во врска со реализација на стратегии за локален развој на рурални средини;</t>
    </r>
  </si>
  <si>
    <r>
      <rPr>
        <b/>
        <sz val="10"/>
        <rFont val="Segoe UI Historic"/>
        <family val="2"/>
      </rPr>
      <t>Услуги за подготовка</t>
    </r>
    <r>
      <rPr>
        <sz val="10"/>
        <rFont val="Segoe UI Historic"/>
        <family val="2"/>
      </rPr>
      <t>, спроведување и следење на активностите на ЛАГ</t>
    </r>
  </si>
  <si>
    <r>
      <rPr>
        <b/>
        <sz val="10"/>
        <rFont val="Segoe UI Historic"/>
        <family val="2"/>
      </rPr>
      <t>Управување со проекти</t>
    </r>
    <r>
      <rPr>
        <sz val="10"/>
        <rFont val="Segoe UI Historic"/>
        <family val="2"/>
      </rPr>
      <t xml:space="preserve"> и контроли поврзани со одобрување на проекти </t>
    </r>
  </si>
  <si>
    <t>site opsti</t>
  </si>
  <si>
    <t>cela 143</t>
  </si>
  <si>
    <t>mater tros</t>
  </si>
  <si>
    <t>Износ за кофинансирање:</t>
  </si>
  <si>
    <t>Мерка 412</t>
  </si>
  <si>
    <t>Мерка 413</t>
  </si>
  <si>
    <t>Општи трошоци кои неможат да надминат 5%:</t>
  </si>
  <si>
    <t xml:space="preserve">Вкупно за општи трошоци </t>
  </si>
  <si>
    <r>
      <rPr>
        <b/>
        <sz val="10"/>
        <rFont val="Segoe UI Historic"/>
        <family val="2"/>
      </rPr>
      <t>Ангажирање на стручни лица</t>
    </r>
    <r>
      <rPr>
        <sz val="10"/>
        <rFont val="Segoe UI Historic"/>
        <family val="2"/>
      </rPr>
      <t>/експерти за подготвување и реализација на проектите (анализи, студии, изработка на проект, консултантски услуги)</t>
    </r>
  </si>
  <si>
    <t>Општи трошоци: Подготовка, печатење и публикување на промотивни/маркетинг материјали за реализирани проекти.</t>
  </si>
  <si>
    <t xml:space="preserve">ВКУПНО за МЕРКА 412 </t>
  </si>
  <si>
    <t xml:space="preserve">ВКУПНО за МЕРКА 413 </t>
  </si>
  <si>
    <t>Износ за исплата во случај на авансна исплата на средства (40%)</t>
  </si>
  <si>
    <t>Износ за авансна исплата:</t>
  </si>
  <si>
    <t>годишно</t>
  </si>
  <si>
    <t>Вкупен износ за кофинансирање:</t>
  </si>
  <si>
    <t>НАЗИВ НА ЛАГ</t>
  </si>
  <si>
    <t>АВАНС</t>
  </si>
  <si>
    <t>Кофинансиран износ</t>
  </si>
  <si>
    <t>Износ на авансна исплата</t>
  </si>
  <si>
    <t>Преостанат износ за исплата по реализација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</si>
</sst>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MKD]\ #,##0.00"/>
  </numFmts>
  <fonts count="37" x14ac:knownFonts="1">
    <font>
      <sz val="10"/>
      <name val="Arial"/>
    </font>
    <font>
      <sz val="10"/>
      <name val="Segoe UI Semibold"/>
      <family val="2"/>
      <charset val="204"/>
    </font>
    <font>
      <b/>
      <sz val="10"/>
      <name val="Segoe UI"/>
      <family val="2"/>
      <charset val="204"/>
    </font>
    <font>
      <b/>
      <sz val="9"/>
      <name val="Segoe UI Semibold"/>
      <family val="2"/>
      <charset val="204"/>
    </font>
    <font>
      <sz val="9"/>
      <name val="Segoe UI Semibold"/>
      <family val="2"/>
      <charset val="204"/>
    </font>
    <font>
      <sz val="9"/>
      <name val="Arial"/>
      <family val="2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charset val="204"/>
      <scheme val="minor"/>
    </font>
    <font>
      <sz val="10"/>
      <name val="Arial"/>
      <family val="2"/>
    </font>
    <font>
      <sz val="10"/>
      <name val="Segoe UI Historic"/>
      <family val="2"/>
    </font>
    <font>
      <sz val="10"/>
      <name val="Arial"/>
    </font>
    <font>
      <b/>
      <i/>
      <u/>
      <sz val="10"/>
      <name val="Segoe UI Historic"/>
      <family val="2"/>
    </font>
    <font>
      <b/>
      <sz val="10"/>
      <name val="Calibri"/>
      <family val="2"/>
      <scheme val="minor"/>
    </font>
    <font>
      <b/>
      <u/>
      <sz val="11"/>
      <name val="Segoe UI Semibold"/>
      <family val="2"/>
    </font>
    <font>
      <b/>
      <sz val="10"/>
      <name val="Segoe UI"/>
      <family val="2"/>
    </font>
    <font>
      <b/>
      <sz val="14"/>
      <name val="Calibri"/>
      <family val="2"/>
      <scheme val="minor"/>
    </font>
    <font>
      <b/>
      <u/>
      <sz val="14"/>
      <name val="Calibri"/>
      <family val="2"/>
    </font>
    <font>
      <b/>
      <sz val="10"/>
      <name val="Arial"/>
      <family val="2"/>
    </font>
    <font>
      <b/>
      <sz val="14"/>
      <name val="Segoe UI Semibold"/>
      <family val="2"/>
      <charset val="204"/>
    </font>
    <font>
      <b/>
      <i/>
      <sz val="10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6"/>
      <name val="Arial"/>
      <family val="2"/>
    </font>
    <font>
      <b/>
      <u/>
      <sz val="11"/>
      <name val="Arial"/>
      <family val="2"/>
    </font>
    <font>
      <b/>
      <u/>
      <sz val="8"/>
      <name val="Arial"/>
      <family val="2"/>
    </font>
    <font>
      <sz val="10"/>
      <name val="Calibri"/>
      <family val="2"/>
    </font>
    <font>
      <sz val="36"/>
      <name val="Calibri"/>
      <family val="2"/>
    </font>
    <font>
      <sz val="12"/>
      <name val="Calibri"/>
      <family val="2"/>
    </font>
    <font>
      <b/>
      <u/>
      <sz val="10"/>
      <name val="Calibri"/>
      <family val="2"/>
      <scheme val="minor"/>
    </font>
    <font>
      <sz val="12"/>
      <name val="Arial"/>
      <family val="2"/>
    </font>
    <font>
      <b/>
      <sz val="10"/>
      <name val="Segoe UI Historic"/>
      <family val="2"/>
    </font>
    <font>
      <b/>
      <u/>
      <sz val="12"/>
      <name val="Calibri"/>
      <family val="2"/>
      <scheme val="minor"/>
    </font>
    <font>
      <sz val="11"/>
      <name val="Segoe UI Semibold"/>
      <family val="2"/>
    </font>
    <font>
      <b/>
      <sz val="11"/>
      <name val="Segoe UI Semibold"/>
      <family val="2"/>
    </font>
    <font>
      <b/>
      <u/>
      <sz val="11"/>
      <name val="Calibri"/>
      <family val="2"/>
      <scheme val="minor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DF0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rgb="FF98D2D8"/>
      </left>
      <right style="thin">
        <color rgb="FF98D2D8"/>
      </right>
      <top style="thin">
        <color rgb="FF98D2D8"/>
      </top>
      <bottom style="thin">
        <color rgb="FF98D2D8"/>
      </bottom>
      <diagonal/>
    </border>
    <border>
      <left style="thin">
        <color rgb="FF98D2D8"/>
      </left>
      <right style="thin">
        <color rgb="FF98D2D8"/>
      </right>
      <top/>
      <bottom/>
      <diagonal/>
    </border>
    <border>
      <left style="thick">
        <color rgb="FF98D2D8"/>
      </left>
      <right style="thick">
        <color rgb="FF98D2D8"/>
      </right>
      <top style="thick">
        <color rgb="FF98D2D8"/>
      </top>
      <bottom style="thick">
        <color rgb="FF98D2D8"/>
      </bottom>
      <diagonal/>
    </border>
    <border>
      <left style="thin">
        <color rgb="FF98D2D8"/>
      </left>
      <right style="thin">
        <color rgb="FF98D2D8"/>
      </right>
      <top/>
      <bottom style="thin">
        <color rgb="FF98D2D8"/>
      </bottom>
      <diagonal/>
    </border>
    <border>
      <left style="thick">
        <color rgb="FF98D2D8"/>
      </left>
      <right style="thin">
        <color rgb="FF98D2D8"/>
      </right>
      <top style="thick">
        <color rgb="FF98D2D8"/>
      </top>
      <bottom style="thin">
        <color rgb="FF98D2D8"/>
      </bottom>
      <diagonal/>
    </border>
    <border>
      <left style="thin">
        <color rgb="FF98D2D8"/>
      </left>
      <right style="thin">
        <color rgb="FF98D2D8"/>
      </right>
      <top style="thick">
        <color rgb="FF98D2D8"/>
      </top>
      <bottom style="thin">
        <color rgb="FF98D2D8"/>
      </bottom>
      <diagonal/>
    </border>
    <border>
      <left style="thin">
        <color rgb="FF98D2D8"/>
      </left>
      <right style="thick">
        <color rgb="FF98D2D8"/>
      </right>
      <top style="thick">
        <color rgb="FF98D2D8"/>
      </top>
      <bottom style="thin">
        <color rgb="FF98D2D8"/>
      </bottom>
      <diagonal/>
    </border>
    <border>
      <left style="thick">
        <color rgb="FF98D2D8"/>
      </left>
      <right style="thin">
        <color rgb="FF98D2D8"/>
      </right>
      <top style="thin">
        <color rgb="FF98D2D8"/>
      </top>
      <bottom style="thin">
        <color rgb="FF98D2D8"/>
      </bottom>
      <diagonal/>
    </border>
    <border>
      <left style="thin">
        <color rgb="FF98D2D8"/>
      </left>
      <right style="thick">
        <color rgb="FF98D2D8"/>
      </right>
      <top style="thin">
        <color rgb="FF98D2D8"/>
      </top>
      <bottom style="thin">
        <color rgb="FF98D2D8"/>
      </bottom>
      <diagonal/>
    </border>
    <border>
      <left style="thick">
        <color rgb="FF98D2D8"/>
      </left>
      <right style="thin">
        <color rgb="FF98D2D8"/>
      </right>
      <top style="thin">
        <color rgb="FF98D2D8"/>
      </top>
      <bottom style="thick">
        <color rgb="FF98D2D8"/>
      </bottom>
      <diagonal/>
    </border>
    <border>
      <left style="thin">
        <color rgb="FF98D2D8"/>
      </left>
      <right style="thick">
        <color rgb="FF98D2D8"/>
      </right>
      <top style="thin">
        <color rgb="FF98D2D8"/>
      </top>
      <bottom style="thick">
        <color rgb="FF98D2D8"/>
      </bottom>
      <diagonal/>
    </border>
    <border>
      <left style="thin">
        <color rgb="FF98D2D8"/>
      </left>
      <right style="thin">
        <color rgb="FF98D2D8"/>
      </right>
      <top style="thin">
        <color rgb="FF98D2D8"/>
      </top>
      <bottom/>
      <diagonal/>
    </border>
    <border>
      <left style="thick">
        <color rgb="FF98D2D8"/>
      </left>
      <right/>
      <top/>
      <bottom/>
      <diagonal/>
    </border>
    <border>
      <left style="thin">
        <color rgb="FF98D2D8"/>
      </left>
      <right style="thick">
        <color rgb="FF98D2D8"/>
      </right>
      <top/>
      <bottom/>
      <diagonal/>
    </border>
    <border>
      <left style="thick">
        <color rgb="FF98D2D8"/>
      </left>
      <right/>
      <top style="thick">
        <color rgb="FF98D2D8"/>
      </top>
      <bottom style="thick">
        <color rgb="FF98D2D8"/>
      </bottom>
      <diagonal/>
    </border>
    <border>
      <left/>
      <right/>
      <top style="thick">
        <color rgb="FF98D2D8"/>
      </top>
      <bottom style="thick">
        <color rgb="FF98D2D8"/>
      </bottom>
      <diagonal/>
    </border>
    <border>
      <left/>
      <right style="thick">
        <color rgb="FF98D2D8"/>
      </right>
      <top style="thick">
        <color rgb="FF98D2D8"/>
      </top>
      <bottom style="thick">
        <color rgb="FF98D2D8"/>
      </bottom>
      <diagonal/>
    </border>
    <border>
      <left style="thick">
        <color rgb="FF98D2D8"/>
      </left>
      <right style="thin">
        <color rgb="FF98D2D8"/>
      </right>
      <top style="thin">
        <color rgb="FF98D2D8"/>
      </top>
      <bottom/>
      <diagonal/>
    </border>
    <border>
      <left style="thin">
        <color rgb="FF98D2D8"/>
      </left>
      <right style="thick">
        <color rgb="FF98D2D8"/>
      </right>
      <top style="thin">
        <color rgb="FF98D2D8"/>
      </top>
      <bottom/>
      <diagonal/>
    </border>
    <border>
      <left style="thin">
        <color rgb="FF98D2D8"/>
      </left>
      <right style="thick">
        <color rgb="FF98D2D8"/>
      </right>
      <top/>
      <bottom style="thin">
        <color rgb="FF98D2D8"/>
      </bottom>
      <diagonal/>
    </border>
    <border>
      <left style="thin">
        <color rgb="FF98D2D8"/>
      </left>
      <right style="thick">
        <color rgb="FF98D2D8"/>
      </right>
      <top style="thick">
        <color rgb="FF98D2D8"/>
      </top>
      <bottom style="thick">
        <color rgb="FF98D2D8"/>
      </bottom>
      <diagonal/>
    </border>
    <border>
      <left style="thin">
        <color rgb="FF98D2D8"/>
      </left>
      <right style="thin">
        <color rgb="FF98D2D8"/>
      </right>
      <top style="thick">
        <color rgb="FF98D2D8"/>
      </top>
      <bottom style="thick">
        <color rgb="FF98D2D8"/>
      </bottom>
      <diagonal/>
    </border>
    <border>
      <left style="thin">
        <color rgb="FF98D2D8"/>
      </left>
      <right/>
      <top style="thick">
        <color rgb="FF98D2D8"/>
      </top>
      <bottom style="thin">
        <color rgb="FF98D2D8"/>
      </bottom>
      <diagonal/>
    </border>
    <border>
      <left/>
      <right/>
      <top style="thick">
        <color rgb="FF98D2D8"/>
      </top>
      <bottom style="thin">
        <color rgb="FF98D2D8"/>
      </bottom>
      <diagonal/>
    </border>
    <border>
      <left/>
      <right style="thin">
        <color rgb="FF98D2D8"/>
      </right>
      <top style="thick">
        <color rgb="FF98D2D8"/>
      </top>
      <bottom style="thin">
        <color rgb="FF98D2D8"/>
      </bottom>
      <diagonal/>
    </border>
    <border>
      <left style="thin">
        <color rgb="FF98D2D8"/>
      </left>
      <right/>
      <top/>
      <bottom style="thick">
        <color rgb="FF98D2D8"/>
      </bottom>
      <diagonal/>
    </border>
    <border>
      <left/>
      <right/>
      <top/>
      <bottom style="thick">
        <color rgb="FF98D2D8"/>
      </bottom>
      <diagonal/>
    </border>
    <border>
      <left style="thin">
        <color rgb="FF98D2D8"/>
      </left>
      <right/>
      <top style="thin">
        <color rgb="FF98D2D8"/>
      </top>
      <bottom style="thin">
        <color rgb="FF98D2D8"/>
      </bottom>
      <diagonal/>
    </border>
    <border>
      <left/>
      <right/>
      <top style="thin">
        <color rgb="FF98D2D8"/>
      </top>
      <bottom style="thin">
        <color rgb="FF98D2D8"/>
      </bottom>
      <diagonal/>
    </border>
    <border>
      <left/>
      <right style="thin">
        <color rgb="FF98D2D8"/>
      </right>
      <top style="thin">
        <color rgb="FF98D2D8"/>
      </top>
      <bottom style="thin">
        <color rgb="FF98D2D8"/>
      </bottom>
      <diagonal/>
    </border>
    <border>
      <left style="thick">
        <color rgb="FF98D2D8"/>
      </left>
      <right style="thin">
        <color rgb="FF98D2D8"/>
      </right>
      <top style="thick">
        <color rgb="FF98D2D8"/>
      </top>
      <bottom style="thick">
        <color rgb="FF98D2D8"/>
      </bottom>
      <diagonal/>
    </border>
    <border>
      <left/>
      <right style="thin">
        <color rgb="FF98D2D8"/>
      </right>
      <top style="thick">
        <color rgb="FF98D2D8"/>
      </top>
      <bottom style="thick">
        <color rgb="FF98D2D8"/>
      </bottom>
      <diagonal/>
    </border>
    <border>
      <left style="thick">
        <color rgb="FF98D2D8"/>
      </left>
      <right style="thin">
        <color rgb="FF98D2D8"/>
      </right>
      <top style="thick">
        <color rgb="FF98D2D8"/>
      </top>
      <bottom/>
      <diagonal/>
    </border>
    <border>
      <left style="thick">
        <color rgb="FF98D2D8"/>
      </left>
      <right style="thin">
        <color rgb="FF98D2D8"/>
      </right>
      <top/>
      <bottom style="thick">
        <color rgb="FF98D2D8"/>
      </bottom>
      <diagonal/>
    </border>
    <border>
      <left style="thin">
        <color rgb="FF98D2D8"/>
      </left>
      <right/>
      <top/>
      <bottom style="thin">
        <color rgb="FF98D2D8"/>
      </bottom>
      <diagonal/>
    </border>
    <border>
      <left/>
      <right/>
      <top/>
      <bottom style="thin">
        <color rgb="FF98D2D8"/>
      </bottom>
      <diagonal/>
    </border>
    <border>
      <left/>
      <right style="thin">
        <color rgb="FF98D2D8"/>
      </right>
      <top/>
      <bottom style="thin">
        <color rgb="FF98D2D8"/>
      </bottom>
      <diagonal/>
    </border>
    <border>
      <left style="thin">
        <color rgb="FF98D2D8"/>
      </left>
      <right style="thick">
        <color rgb="FF98D2D8"/>
      </right>
      <top style="thick">
        <color rgb="FF98D2D8"/>
      </top>
      <bottom/>
      <diagonal/>
    </border>
    <border>
      <left style="thick">
        <color theme="8" tint="0.59996337778862885"/>
      </left>
      <right style="thick">
        <color theme="8" tint="0.59996337778862885"/>
      </right>
      <top style="thick">
        <color theme="8" tint="0.59996337778862885"/>
      </top>
      <bottom style="thick">
        <color theme="8" tint="0.59996337778862885"/>
      </bottom>
      <diagonal/>
    </border>
    <border>
      <left/>
      <right style="thin">
        <color rgb="FF98D2D8"/>
      </right>
      <top style="thin">
        <color rgb="FF98D2D8"/>
      </top>
      <bottom/>
      <diagonal/>
    </border>
    <border>
      <left style="thick">
        <color rgb="FF98D2D8"/>
      </left>
      <right style="thin">
        <color rgb="FF98D2D8"/>
      </right>
      <top/>
      <bottom style="thin">
        <color rgb="FF98D2D8"/>
      </bottom>
      <diagonal/>
    </border>
    <border>
      <left style="thin">
        <color rgb="FF98D2D8"/>
      </left>
      <right style="thin">
        <color rgb="FF98D2D8"/>
      </right>
      <top style="thin">
        <color rgb="FF98D2D8"/>
      </top>
      <bottom style="thick">
        <color rgb="FF98D2D8"/>
      </bottom>
      <diagonal/>
    </border>
    <border>
      <left style="thick">
        <color rgb="FF98D2D8"/>
      </left>
      <right/>
      <top style="thin">
        <color rgb="FF98D2D8"/>
      </top>
      <bottom style="thin">
        <color rgb="FF98D2D8"/>
      </bottom>
      <diagonal/>
    </border>
    <border>
      <left style="thick">
        <color rgb="FF98D2D8"/>
      </left>
      <right/>
      <top/>
      <bottom style="thin">
        <color rgb="FF98D2D8"/>
      </bottom>
      <diagonal/>
    </border>
    <border>
      <left/>
      <right style="thick">
        <color rgb="FF98D2D8"/>
      </right>
      <top style="thin">
        <color rgb="FF98D2D8"/>
      </top>
      <bottom style="thin">
        <color rgb="FF98D2D8"/>
      </bottom>
      <diagonal/>
    </border>
    <border>
      <left style="thick">
        <color rgb="FF98D2D8"/>
      </left>
      <right/>
      <top style="thick">
        <color rgb="FF98D2D8"/>
      </top>
      <bottom style="thin">
        <color rgb="FF98D2D8"/>
      </bottom>
      <diagonal/>
    </border>
    <border>
      <left/>
      <right style="thick">
        <color rgb="FF98D2D8"/>
      </right>
      <top style="thick">
        <color rgb="FF98D2D8"/>
      </top>
      <bottom style="thin">
        <color rgb="FF98D2D8"/>
      </bottom>
      <diagonal/>
    </border>
    <border>
      <left style="thick">
        <color rgb="FF98D2D8"/>
      </left>
      <right/>
      <top style="thin">
        <color rgb="FF98D2D8"/>
      </top>
      <bottom/>
      <diagonal/>
    </border>
    <border>
      <left/>
      <right style="thick">
        <color rgb="FF98D2D8"/>
      </right>
      <top style="thin">
        <color rgb="FF98D2D8"/>
      </top>
      <bottom/>
      <diagonal/>
    </border>
    <border>
      <left/>
      <right style="thick">
        <color rgb="FF98D2D8"/>
      </right>
      <top/>
      <bottom/>
      <diagonal/>
    </border>
    <border>
      <left style="thick">
        <color rgb="FF98D2D8"/>
      </left>
      <right/>
      <top/>
      <bottom style="thick">
        <color rgb="FF98D2D8"/>
      </bottom>
      <diagonal/>
    </border>
    <border>
      <left/>
      <right style="thick">
        <color rgb="FF98D2D8"/>
      </right>
      <top/>
      <bottom style="thick">
        <color rgb="FF98D2D8"/>
      </bottom>
      <diagonal/>
    </border>
    <border>
      <left/>
      <right/>
      <top style="thin">
        <color rgb="FF98D2D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98D2D8"/>
      </left>
      <right style="thick">
        <color rgb="FF98D2D8"/>
      </right>
      <top style="thin">
        <color rgb="FF98D2D8"/>
      </top>
      <bottom style="thin">
        <color rgb="FF98D2D8"/>
      </bottom>
      <diagonal/>
    </border>
    <border>
      <left style="thick">
        <color rgb="FF98D2D8"/>
      </left>
      <right/>
      <top style="thick">
        <color rgb="FF98D2D8"/>
      </top>
      <bottom/>
      <diagonal/>
    </border>
    <border>
      <left/>
      <right/>
      <top style="thick">
        <color rgb="FF98D2D8"/>
      </top>
      <bottom/>
      <diagonal/>
    </border>
    <border>
      <left style="thick">
        <color rgb="FF98D2D8"/>
      </left>
      <right style="thick">
        <color rgb="FF98D2D8"/>
      </right>
      <top style="thick">
        <color rgb="FF98D2D8"/>
      </top>
      <bottom/>
      <diagonal/>
    </border>
    <border>
      <left style="thick">
        <color rgb="FF98D2D8"/>
      </left>
      <right style="thick">
        <color rgb="FF98D2D8"/>
      </right>
      <top/>
      <bottom/>
      <diagonal/>
    </border>
    <border>
      <left style="thick">
        <color rgb="FF98D2D8"/>
      </left>
      <right style="thick">
        <color rgb="FF98D2D8"/>
      </right>
      <top style="thick">
        <color rgb="FF98D2D8"/>
      </top>
      <bottom style="thin">
        <color rgb="FF98D2D8"/>
      </bottom>
      <diagonal/>
    </border>
    <border>
      <left/>
      <right style="thin">
        <color rgb="FF98D2D8"/>
      </right>
      <top/>
      <bottom style="thick">
        <color rgb="FF98D2D8"/>
      </bottom>
      <diagonal/>
    </border>
    <border>
      <left style="thick">
        <color rgb="FF98D2D8"/>
      </left>
      <right style="thick">
        <color rgb="FF98D2D8"/>
      </right>
      <top/>
      <bottom style="thick">
        <color rgb="FF98D2D8"/>
      </bottom>
      <diagonal/>
    </border>
    <border>
      <left/>
      <right style="thick">
        <color rgb="FF98D2D8"/>
      </right>
      <top style="thick">
        <color rgb="FF98D2D8"/>
      </top>
      <bottom/>
      <diagonal/>
    </border>
    <border>
      <left style="thin">
        <color rgb="FF98D2D8"/>
      </left>
      <right style="thin">
        <color rgb="FF98D2D8"/>
      </right>
      <top style="thick">
        <color rgb="FF98D2D8"/>
      </top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/>
      <diagonal/>
    </border>
    <border>
      <left style="thin">
        <color theme="4"/>
      </left>
      <right style="thin">
        <color theme="4"/>
      </right>
      <top style="thick">
        <color theme="4"/>
      </top>
      <bottom/>
      <diagonal/>
    </border>
    <border>
      <left style="thin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n">
        <color theme="4"/>
      </right>
      <top style="thick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n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n">
        <color theme="4"/>
      </right>
      <top style="thick">
        <color theme="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14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8" fillId="0" borderId="1" xfId="0" applyNumberFormat="1" applyFont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164" fontId="13" fillId="6" borderId="31" xfId="0" applyNumberFormat="1" applyFont="1" applyFill="1" applyBorder="1" applyAlignment="1">
      <alignment horizontal="right" vertical="center" wrapText="1"/>
    </xf>
    <xf numFmtId="164" fontId="13" fillId="6" borderId="22" xfId="0" applyNumberFormat="1" applyFont="1" applyFill="1" applyBorder="1" applyAlignment="1">
      <alignment horizontal="right" vertical="center" wrapText="1"/>
    </xf>
    <xf numFmtId="164" fontId="13" fillId="6" borderId="21" xfId="0" applyNumberFormat="1" applyFont="1" applyFill="1" applyBorder="1" applyAlignment="1">
      <alignment horizontal="right" vertical="center" wrapText="1"/>
    </xf>
    <xf numFmtId="164" fontId="14" fillId="2" borderId="4" xfId="0" applyNumberFormat="1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center" vertical="center" wrapText="1"/>
    </xf>
    <xf numFmtId="164" fontId="14" fillId="2" borderId="22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15" fillId="7" borderId="1" xfId="0" applyNumberFormat="1" applyFont="1" applyFill="1" applyBorder="1" applyAlignment="1">
      <alignment horizontal="right" vertical="center" wrapText="1"/>
    </xf>
    <xf numFmtId="164" fontId="15" fillId="7" borderId="1" xfId="0" applyNumberFormat="1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164" fontId="13" fillId="6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13" fillId="6" borderId="7" xfId="0" applyNumberFormat="1" applyFont="1" applyFill="1" applyBorder="1" applyAlignment="1">
      <alignment horizontal="right" vertical="center" wrapText="1"/>
    </xf>
    <xf numFmtId="164" fontId="14" fillId="2" borderId="20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14" fillId="2" borderId="2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9" fontId="0" fillId="6" borderId="31" xfId="1" applyFont="1" applyFill="1" applyBorder="1"/>
    <xf numFmtId="164" fontId="9" fillId="0" borderId="0" xfId="0" applyNumberFormat="1" applyFont="1"/>
    <xf numFmtId="164" fontId="17" fillId="2" borderId="22" xfId="0" applyNumberFormat="1" applyFont="1" applyFill="1" applyBorder="1" applyAlignment="1">
      <alignment horizontal="right" vertical="center" wrapText="1"/>
    </xf>
    <xf numFmtId="0" fontId="0" fillId="5" borderId="0" xfId="0" applyFill="1"/>
    <xf numFmtId="0" fontId="20" fillId="8" borderId="39" xfId="0" applyFont="1" applyFill="1" applyBorder="1" applyAlignment="1">
      <alignment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2" xfId="0" applyNumberFormat="1" applyFont="1" applyBorder="1" applyAlignment="1" applyProtection="1">
      <alignment horizontal="right" vertical="center" wrapText="1"/>
      <protection locked="0"/>
    </xf>
    <xf numFmtId="164" fontId="8" fillId="0" borderId="12" xfId="0" applyNumberFormat="1" applyFont="1" applyBorder="1" applyAlignment="1" applyProtection="1">
      <alignment horizontal="right" vertical="center" wrapText="1"/>
      <protection locked="0"/>
    </xf>
    <xf numFmtId="164" fontId="8" fillId="0" borderId="1" xfId="0" applyNumberFormat="1" applyFont="1" applyBorder="1" applyAlignment="1" applyProtection="1">
      <alignment horizontal="right" vertical="center" wrapText="1"/>
      <protection locked="0"/>
    </xf>
    <xf numFmtId="9" fontId="8" fillId="0" borderId="18" xfId="1" applyFont="1" applyBorder="1" applyAlignment="1" applyProtection="1">
      <alignment horizontal="right" vertical="center" wrapText="1"/>
      <protection locked="0"/>
    </xf>
    <xf numFmtId="0" fontId="10" fillId="0" borderId="18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vertical="center" wrapText="1"/>
      <protection locked="0"/>
    </xf>
    <xf numFmtId="164" fontId="15" fillId="0" borderId="0" xfId="0" applyNumberFormat="1" applyFont="1" applyAlignment="1">
      <alignment horizontal="left" vertical="center" wrapText="1"/>
    </xf>
    <xf numFmtId="164" fontId="1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4" fontId="8" fillId="6" borderId="19" xfId="0" applyNumberFormat="1" applyFont="1" applyFill="1" applyBorder="1" applyAlignment="1">
      <alignment horizontal="right" vertical="center" wrapText="1"/>
    </xf>
    <xf numFmtId="164" fontId="8" fillId="6" borderId="1" xfId="0" applyNumberFormat="1" applyFont="1" applyFill="1" applyBorder="1" applyAlignment="1">
      <alignment horizontal="right" vertical="center" wrapText="1"/>
    </xf>
    <xf numFmtId="164" fontId="8" fillId="6" borderId="9" xfId="0" applyNumberFormat="1" applyFont="1" applyFill="1" applyBorder="1" applyAlignment="1">
      <alignment horizontal="right"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1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164" fontId="8" fillId="6" borderId="4" xfId="0" applyNumberFormat="1" applyFont="1" applyFill="1" applyBorder="1" applyAlignment="1">
      <alignment horizontal="right" vertical="center" wrapText="1"/>
    </xf>
    <xf numFmtId="164" fontId="8" fillId="6" borderId="12" xfId="0" applyNumberFormat="1" applyFont="1" applyFill="1" applyBorder="1" applyAlignment="1">
      <alignment horizontal="right" vertical="center" wrapText="1"/>
    </xf>
    <xf numFmtId="164" fontId="8" fillId="6" borderId="11" xfId="0" applyNumberFormat="1" applyFont="1" applyFill="1" applyBorder="1" applyAlignment="1">
      <alignment horizontal="right" vertical="center" wrapText="1"/>
    </xf>
    <xf numFmtId="164" fontId="8" fillId="6" borderId="38" xfId="0" applyNumberFormat="1" applyFont="1" applyFill="1" applyBorder="1" applyAlignment="1">
      <alignment horizontal="right" vertical="center" wrapText="1"/>
    </xf>
    <xf numFmtId="164" fontId="8" fillId="6" borderId="14" xfId="0" applyNumberFormat="1" applyFont="1" applyFill="1" applyBorder="1" applyAlignment="1">
      <alignment horizontal="right" vertical="center" wrapText="1"/>
    </xf>
    <xf numFmtId="164" fontId="29" fillId="0" borderId="1" xfId="0" applyNumberFormat="1" applyFont="1" applyBorder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0" fontId="8" fillId="0" borderId="4" xfId="1" applyNumberFormat="1" applyFont="1" applyBorder="1" applyAlignment="1" applyProtection="1">
      <alignment horizontal="right" vertical="center" wrapText="1"/>
      <protection locked="0"/>
    </xf>
    <xf numFmtId="10" fontId="8" fillId="0" borderId="12" xfId="1" applyNumberFormat="1" applyFont="1" applyBorder="1" applyAlignment="1" applyProtection="1">
      <alignment horizontal="right"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164" fontId="8" fillId="5" borderId="4" xfId="0" applyNumberFormat="1" applyFont="1" applyFill="1" applyBorder="1" applyAlignment="1">
      <alignment horizontal="right" vertical="center" wrapText="1"/>
    </xf>
    <xf numFmtId="164" fontId="8" fillId="4" borderId="4" xfId="0" applyNumberFormat="1" applyFont="1" applyFill="1" applyBorder="1" applyAlignment="1">
      <alignment horizontal="right" vertical="center" wrapText="1"/>
    </xf>
    <xf numFmtId="0" fontId="10" fillId="3" borderId="18" xfId="0" applyFont="1" applyFill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4" fontId="8" fillId="6" borderId="2" xfId="0" applyNumberFormat="1" applyFont="1" applyFill="1" applyBorder="1" applyAlignment="1">
      <alignment horizontal="right" vertical="center" wrapText="1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164" fontId="8" fillId="0" borderId="42" xfId="0" applyNumberFormat="1" applyFont="1" applyBorder="1" applyAlignment="1" applyProtection="1">
      <alignment horizontal="right" vertical="center" wrapText="1"/>
      <protection locked="0"/>
    </xf>
    <xf numFmtId="164" fontId="8" fillId="6" borderId="42" xfId="0" applyNumberFormat="1" applyFont="1" applyFill="1" applyBorder="1" applyAlignment="1">
      <alignment horizontal="right" vertical="center" wrapText="1"/>
    </xf>
    <xf numFmtId="10" fontId="8" fillId="0" borderId="42" xfId="1" applyNumberFormat="1" applyFont="1" applyBorder="1" applyAlignment="1" applyProtection="1">
      <alignment horizontal="right" vertical="center" wrapText="1"/>
      <protection locked="0"/>
    </xf>
    <xf numFmtId="164" fontId="13" fillId="6" borderId="4" xfId="0" applyNumberFormat="1" applyFont="1" applyFill="1" applyBorder="1" applyAlignment="1">
      <alignment horizontal="right" vertical="center" wrapText="1"/>
    </xf>
    <xf numFmtId="164" fontId="13" fillId="6" borderId="20" xfId="0" applyNumberFormat="1" applyFont="1" applyFill="1" applyBorder="1" applyAlignment="1">
      <alignment horizontal="right" vertical="center" wrapText="1"/>
    </xf>
    <xf numFmtId="164" fontId="8" fillId="6" borderId="30" xfId="0" applyNumberFormat="1" applyFont="1" applyFill="1" applyBorder="1" applyAlignment="1">
      <alignment horizontal="right" vertical="center" wrapText="1"/>
    </xf>
    <xf numFmtId="164" fontId="8" fillId="0" borderId="19" xfId="0" applyNumberFormat="1" applyFont="1" applyBorder="1" applyAlignment="1" applyProtection="1">
      <alignment horizontal="right" vertical="center" wrapText="1"/>
      <protection locked="0"/>
    </xf>
    <xf numFmtId="164" fontId="8" fillId="0" borderId="11" xfId="0" applyNumberFormat="1" applyFont="1" applyBorder="1" applyAlignment="1" applyProtection="1">
      <alignment horizontal="right" vertical="center" wrapText="1"/>
      <protection locked="0"/>
    </xf>
    <xf numFmtId="0" fontId="10" fillId="6" borderId="10" xfId="0" applyFont="1" applyFill="1" applyBorder="1" applyAlignment="1">
      <alignment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6" borderId="41" xfId="0" applyFont="1" applyFill="1" applyBorder="1" applyAlignment="1">
      <alignment vertical="center" wrapText="1"/>
    </xf>
    <xf numFmtId="0" fontId="10" fillId="0" borderId="10" xfId="0" applyFont="1" applyBorder="1" applyAlignment="1" applyProtection="1">
      <alignment vertical="center" wrapText="1"/>
      <protection locked="0"/>
    </xf>
    <xf numFmtId="164" fontId="13" fillId="6" borderId="34" xfId="0" applyNumberFormat="1" applyFont="1" applyFill="1" applyBorder="1" applyAlignment="1">
      <alignment horizontal="right" vertical="center" wrapText="1"/>
    </xf>
    <xf numFmtId="0" fontId="26" fillId="6" borderId="0" xfId="0" applyFont="1" applyFill="1" applyAlignment="1">
      <alignment wrapText="1"/>
    </xf>
    <xf numFmtId="0" fontId="24" fillId="0" borderId="39" xfId="0" applyFont="1" applyBorder="1" applyAlignment="1" applyProtection="1">
      <alignment wrapText="1"/>
      <protection locked="0"/>
    </xf>
    <xf numFmtId="164" fontId="8" fillId="0" borderId="3" xfId="0" applyNumberFormat="1" applyFont="1" applyBorder="1" applyAlignment="1" applyProtection="1">
      <alignment horizontal="right" vertical="center" wrapText="1"/>
      <protection locked="0"/>
    </xf>
    <xf numFmtId="164" fontId="32" fillId="6" borderId="7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0" fillId="0" borderId="54" xfId="0" applyBorder="1"/>
    <xf numFmtId="164" fontId="0" fillId="0" borderId="54" xfId="0" applyNumberFormat="1" applyBorder="1"/>
    <xf numFmtId="0" fontId="9" fillId="0" borderId="54" xfId="0" applyFont="1" applyBorder="1"/>
    <xf numFmtId="9" fontId="0" fillId="0" borderId="54" xfId="0" applyNumberFormat="1" applyBorder="1"/>
    <xf numFmtId="0" fontId="9" fillId="0" borderId="54" xfId="0" applyFont="1" applyBorder="1" applyAlignment="1">
      <alignment wrapText="1"/>
    </xf>
    <xf numFmtId="9" fontId="30" fillId="0" borderId="54" xfId="0" applyNumberFormat="1" applyFont="1" applyBorder="1"/>
    <xf numFmtId="0" fontId="9" fillId="0" borderId="55" xfId="0" applyFont="1" applyBorder="1" applyAlignment="1">
      <alignment wrapText="1"/>
    </xf>
    <xf numFmtId="9" fontId="30" fillId="0" borderId="55" xfId="0" applyNumberFormat="1" applyFont="1" applyBorder="1"/>
    <xf numFmtId="9" fontId="33" fillId="4" borderId="31" xfId="1" applyFont="1" applyFill="1" applyBorder="1" applyAlignment="1">
      <alignment horizontal="right" wrapText="1"/>
    </xf>
    <xf numFmtId="164" fontId="16" fillId="4" borderId="21" xfId="0" applyNumberFormat="1" applyFont="1" applyFill="1" applyBorder="1" applyAlignment="1">
      <alignment horizontal="left" vertical="center" wrapText="1"/>
    </xf>
    <xf numFmtId="164" fontId="8" fillId="6" borderId="40" xfId="0" applyNumberFormat="1" applyFont="1" applyFill="1" applyBorder="1" applyAlignment="1">
      <alignment horizontal="right" vertical="center" wrapText="1"/>
    </xf>
    <xf numFmtId="164" fontId="8" fillId="0" borderId="54" xfId="0" applyNumberFormat="1" applyFont="1" applyBorder="1" applyAlignment="1" applyProtection="1">
      <alignment horizontal="right" vertical="center" wrapText="1"/>
      <protection locked="0"/>
    </xf>
    <xf numFmtId="9" fontId="34" fillId="4" borderId="31" xfId="1" applyFont="1" applyFill="1" applyBorder="1" applyAlignment="1">
      <alignment horizontal="right" wrapText="1"/>
    </xf>
    <xf numFmtId="164" fontId="8" fillId="6" borderId="56" xfId="0" applyNumberFormat="1" applyFont="1" applyFill="1" applyBorder="1" applyAlignment="1">
      <alignment horizontal="right" vertical="center" wrapText="1"/>
    </xf>
    <xf numFmtId="164" fontId="13" fillId="6" borderId="3" xfId="0" applyNumberFormat="1" applyFont="1" applyFill="1" applyBorder="1" applyAlignment="1">
      <alignment horizontal="right" vertical="center" wrapText="1"/>
    </xf>
    <xf numFmtId="0" fontId="0" fillId="7" borderId="0" xfId="0" applyFill="1"/>
    <xf numFmtId="0" fontId="0" fillId="4" borderId="0" xfId="0" applyFill="1"/>
    <xf numFmtId="0" fontId="4" fillId="2" borderId="59" xfId="0" applyFont="1" applyFill="1" applyBorder="1" applyAlignment="1">
      <alignment horizontal="center" vertical="center" wrapText="1"/>
    </xf>
    <xf numFmtId="0" fontId="0" fillId="7" borderId="60" xfId="0" applyFill="1" applyBorder="1"/>
    <xf numFmtId="164" fontId="8" fillId="6" borderId="61" xfId="0" applyNumberFormat="1" applyFont="1" applyFill="1" applyBorder="1" applyAlignment="1">
      <alignment horizontal="right" vertical="center" wrapText="1"/>
    </xf>
    <xf numFmtId="164" fontId="35" fillId="4" borderId="3" xfId="0" applyNumberFormat="1" applyFont="1" applyFill="1" applyBorder="1" applyAlignment="1">
      <alignment horizontal="right" vertical="center" wrapText="1"/>
    </xf>
    <xf numFmtId="164" fontId="35" fillId="4" borderId="63" xfId="0" applyNumberFormat="1" applyFont="1" applyFill="1" applyBorder="1" applyAlignment="1">
      <alignment horizontal="right" vertical="center" wrapText="1"/>
    </xf>
    <xf numFmtId="164" fontId="8" fillId="6" borderId="3" xfId="0" applyNumberFormat="1" applyFont="1" applyFill="1" applyBorder="1" applyAlignment="1">
      <alignment horizontal="right" vertical="center" wrapText="1"/>
    </xf>
    <xf numFmtId="9" fontId="8" fillId="0" borderId="33" xfId="1" applyFont="1" applyBorder="1" applyAlignment="1" applyProtection="1">
      <alignment horizontal="right" vertical="center" wrapText="1"/>
      <protection locked="0"/>
    </xf>
    <xf numFmtId="164" fontId="32" fillId="6" borderId="38" xfId="0" applyNumberFormat="1" applyFont="1" applyFill="1" applyBorder="1" applyAlignment="1">
      <alignment horizontal="right" vertical="center" wrapText="1"/>
    </xf>
    <xf numFmtId="164" fontId="8" fillId="6" borderId="59" xfId="0" applyNumberFormat="1" applyFont="1" applyFill="1" applyBorder="1" applyAlignment="1">
      <alignment horizontal="right" vertical="center" wrapText="1"/>
    </xf>
    <xf numFmtId="9" fontId="8" fillId="0" borderId="5" xfId="1" applyFont="1" applyBorder="1" applyAlignment="1" applyProtection="1">
      <alignment horizontal="right" vertical="center" wrapText="1"/>
      <protection locked="0"/>
    </xf>
    <xf numFmtId="164" fontId="13" fillId="6" borderId="25" xfId="0" applyNumberFormat="1" applyFont="1" applyFill="1" applyBorder="1" applyAlignment="1">
      <alignment horizontal="right" vertical="center" wrapText="1"/>
    </xf>
    <xf numFmtId="164" fontId="8" fillId="6" borderId="33" xfId="0" applyNumberFormat="1" applyFont="1" applyFill="1" applyBorder="1" applyAlignment="1">
      <alignment horizontal="right" vertical="center" wrapText="1"/>
    </xf>
    <xf numFmtId="10" fontId="8" fillId="0" borderId="65" xfId="1" applyNumberFormat="1" applyFont="1" applyBorder="1" applyAlignment="1" applyProtection="1">
      <alignment horizontal="right" vertical="center" wrapText="1"/>
      <protection locked="0"/>
    </xf>
    <xf numFmtId="9" fontId="0" fillId="6" borderId="57" xfId="1" applyFont="1" applyFill="1" applyBorder="1" applyAlignment="1">
      <alignment horizontal="center"/>
    </xf>
    <xf numFmtId="9" fontId="0" fillId="6" borderId="64" xfId="1" applyFont="1" applyFill="1" applyBorder="1" applyAlignment="1">
      <alignment horizontal="center"/>
    </xf>
    <xf numFmtId="164" fontId="17" fillId="0" borderId="13" xfId="0" applyNumberFormat="1" applyFont="1" applyBorder="1" applyAlignment="1">
      <alignment horizontal="right" vertical="center" wrapText="1"/>
    </xf>
    <xf numFmtId="0" fontId="9" fillId="4" borderId="0" xfId="0" applyFont="1" applyFill="1" applyAlignment="1">
      <alignment horizontal="center"/>
    </xf>
    <xf numFmtId="164" fontId="17" fillId="9" borderId="70" xfId="0" applyNumberFormat="1" applyFont="1" applyFill="1" applyBorder="1" applyAlignment="1">
      <alignment horizontal="right" vertical="center" wrapText="1"/>
    </xf>
    <xf numFmtId="164" fontId="17" fillId="9" borderId="71" xfId="0" applyNumberFormat="1" applyFont="1" applyFill="1" applyBorder="1" applyAlignment="1">
      <alignment horizontal="right" vertical="center" wrapText="1"/>
    </xf>
    <xf numFmtId="164" fontId="17" fillId="9" borderId="72" xfId="0" applyNumberFormat="1" applyFont="1" applyFill="1" applyBorder="1" applyAlignment="1">
      <alignment horizontal="right" vertical="center" wrapText="1"/>
    </xf>
    <xf numFmtId="0" fontId="18" fillId="9" borderId="73" xfId="0" applyFont="1" applyFill="1" applyBorder="1" applyAlignment="1">
      <alignment wrapText="1"/>
    </xf>
    <xf numFmtId="0" fontId="18" fillId="9" borderId="74" xfId="0" applyFont="1" applyFill="1" applyBorder="1" applyAlignment="1">
      <alignment wrapText="1"/>
    </xf>
    <xf numFmtId="0" fontId="0" fillId="10" borderId="66" xfId="0" applyFill="1" applyBorder="1"/>
    <xf numFmtId="0" fontId="18" fillId="9" borderId="67" xfId="0" applyFont="1" applyFill="1" applyBorder="1" applyAlignment="1">
      <alignment wrapText="1"/>
    </xf>
    <xf numFmtId="0" fontId="18" fillId="9" borderId="68" xfId="0" applyFont="1" applyFill="1" applyBorder="1" applyAlignment="1">
      <alignment wrapText="1"/>
    </xf>
    <xf numFmtId="0" fontId="18" fillId="9" borderId="69" xfId="0" applyFont="1" applyFill="1" applyBorder="1" applyAlignment="1">
      <alignment wrapText="1"/>
    </xf>
    <xf numFmtId="0" fontId="36" fillId="0" borderId="0" xfId="0" applyFont="1"/>
    <xf numFmtId="9" fontId="0" fillId="6" borderId="48" xfId="1" applyFont="1" applyFill="1" applyBorder="1" applyAlignment="1">
      <alignment horizontal="center"/>
    </xf>
    <xf numFmtId="9" fontId="0" fillId="6" borderId="49" xfId="1" applyFont="1" applyFill="1" applyBorder="1" applyAlignment="1">
      <alignment horizontal="center"/>
    </xf>
    <xf numFmtId="9" fontId="0" fillId="6" borderId="13" xfId="1" applyFont="1" applyFill="1" applyBorder="1" applyAlignment="1">
      <alignment horizontal="center"/>
    </xf>
    <xf numFmtId="9" fontId="0" fillId="6" borderId="50" xfId="1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 applyProtection="1">
      <alignment horizontal="center"/>
      <protection locked="0"/>
    </xf>
    <xf numFmtId="0" fontId="18" fillId="7" borderId="16" xfId="0" applyFont="1" applyFill="1" applyBorder="1" applyAlignment="1" applyProtection="1">
      <alignment horizontal="center"/>
      <protection locked="0"/>
    </xf>
    <xf numFmtId="0" fontId="18" fillId="7" borderId="17" xfId="0" applyFont="1" applyFill="1" applyBorder="1" applyAlignment="1" applyProtection="1">
      <alignment horizontal="center"/>
      <protection locked="0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9" fontId="0" fillId="6" borderId="53" xfId="1" applyFont="1" applyFill="1" applyBorder="1" applyAlignment="1">
      <alignment horizontal="center"/>
    </xf>
    <xf numFmtId="9" fontId="0" fillId="6" borderId="0" xfId="1" applyFont="1" applyFill="1" applyAlignment="1">
      <alignment horizontal="center"/>
    </xf>
    <xf numFmtId="9" fontId="0" fillId="6" borderId="51" xfId="1" applyFont="1" applyFill="1" applyBorder="1" applyAlignment="1">
      <alignment horizontal="center"/>
    </xf>
    <xf numFmtId="9" fontId="0" fillId="6" borderId="52" xfId="1" applyFont="1" applyFill="1" applyBorder="1" applyAlignment="1">
      <alignment horizontal="center"/>
    </xf>
    <xf numFmtId="0" fontId="10" fillId="6" borderId="46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0" fillId="6" borderId="44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31" fillId="6" borderId="57" xfId="0" applyFont="1" applyFill="1" applyBorder="1" applyAlignment="1">
      <alignment horizontal="center" vertical="center" wrapText="1"/>
    </xf>
    <xf numFmtId="0" fontId="31" fillId="6" borderId="58" xfId="0" applyFont="1" applyFill="1" applyBorder="1" applyAlignment="1">
      <alignment horizontal="center" vertical="center" wrapText="1"/>
    </xf>
    <xf numFmtId="0" fontId="31" fillId="6" borderId="6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7" borderId="62" xfId="0" applyFont="1" applyFill="1" applyBorder="1" applyAlignment="1">
      <alignment horizontal="center" vertical="center" wrapText="1"/>
    </xf>
    <xf numFmtId="164" fontId="8" fillId="6" borderId="43" xfId="0" applyNumberFormat="1" applyFont="1" applyFill="1" applyBorder="1" applyAlignment="1">
      <alignment horizontal="center" vertical="center" wrapText="1"/>
    </xf>
    <xf numFmtId="164" fontId="8" fillId="6" borderId="45" xfId="0" applyNumberFormat="1" applyFont="1" applyFill="1" applyBorder="1" applyAlignment="1">
      <alignment horizontal="center" vertical="center" wrapText="1"/>
    </xf>
    <xf numFmtId="164" fontId="8" fillId="6" borderId="48" xfId="0" applyNumberFormat="1" applyFont="1" applyFill="1" applyBorder="1" applyAlignment="1">
      <alignment horizontal="center" vertical="center" wrapText="1"/>
    </xf>
    <xf numFmtId="164" fontId="8" fillId="6" borderId="49" xfId="0" applyNumberFormat="1" applyFont="1" applyFill="1" applyBorder="1" applyAlignment="1">
      <alignment horizontal="center" vertical="center" wrapText="1"/>
    </xf>
    <xf numFmtId="164" fontId="8" fillId="6" borderId="13" xfId="0" applyNumberFormat="1" applyFont="1" applyFill="1" applyBorder="1" applyAlignment="1">
      <alignment horizontal="center" vertical="center" wrapText="1"/>
    </xf>
    <xf numFmtId="164" fontId="8" fillId="6" borderId="50" xfId="0" applyNumberFormat="1" applyFont="1" applyFill="1" applyBorder="1" applyAlignment="1">
      <alignment horizontal="center" vertical="center" wrapText="1"/>
    </xf>
    <xf numFmtId="164" fontId="8" fillId="6" borderId="51" xfId="0" applyNumberFormat="1" applyFont="1" applyFill="1" applyBorder="1" applyAlignment="1">
      <alignment horizontal="center" vertical="center" wrapText="1"/>
    </xf>
    <xf numFmtId="164" fontId="8" fillId="6" borderId="52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right" vertical="center" wrapText="1"/>
    </xf>
    <xf numFmtId="0" fontId="17" fillId="2" borderId="16" xfId="0" applyFont="1" applyFill="1" applyBorder="1" applyAlignment="1">
      <alignment horizontal="right" vertical="center" wrapText="1"/>
    </xf>
    <xf numFmtId="0" fontId="17" fillId="2" borderId="32" xfId="0" applyFont="1" applyFill="1" applyBorder="1" applyAlignment="1">
      <alignment horizontal="right" vertical="center" wrapText="1"/>
    </xf>
    <xf numFmtId="164" fontId="32" fillId="6" borderId="15" xfId="0" applyNumberFormat="1" applyFont="1" applyFill="1" applyBorder="1" applyAlignment="1">
      <alignment horizontal="center" vertical="center" wrapText="1"/>
    </xf>
    <xf numFmtId="164" fontId="32" fillId="6" borderId="17" xfId="0" applyNumberFormat="1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10" fillId="6" borderId="47" xfId="0" applyFont="1" applyFill="1" applyBorder="1" applyAlignment="1">
      <alignment horizontal="center" vertical="center" wrapText="1"/>
    </xf>
    <xf numFmtId="0" fontId="12" fillId="4" borderId="57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/>
    </xf>
    <xf numFmtId="0" fontId="25" fillId="8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10" borderId="75" xfId="0" applyFill="1" applyBorder="1" applyAlignment="1">
      <alignment horizontal="center"/>
    </xf>
    <xf numFmtId="0" fontId="0" fillId="10" borderId="76" xfId="0" applyFill="1" applyBorder="1" applyAlignment="1">
      <alignment horizontal="center"/>
    </xf>
    <xf numFmtId="0" fontId="0" fillId="10" borderId="77" xfId="0" applyFill="1" applyBorder="1" applyAlignment="1">
      <alignment horizontal="center"/>
    </xf>
    <xf numFmtId="0" fontId="36" fillId="9" borderId="78" xfId="0" applyFont="1" applyFill="1" applyBorder="1" applyAlignment="1">
      <alignment horizontal="center" wrapText="1"/>
    </xf>
    <xf numFmtId="0" fontId="36" fillId="9" borderId="79" xfId="0" applyFont="1" applyFill="1" applyBorder="1" applyAlignment="1">
      <alignment horizontal="center" wrapText="1"/>
    </xf>
    <xf numFmtId="0" fontId="36" fillId="9" borderId="80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158"/>
  <sheetViews>
    <sheetView tabSelected="1" topLeftCell="A73" zoomScaleNormal="100" workbookViewId="0">
      <selection activeCell="E13" sqref="E13"/>
    </sheetView>
  </sheetViews>
  <sheetFormatPr defaultRowHeight="12.75" outlineLevelRow="1" x14ac:dyDescent="0.2"/>
  <cols>
    <col min="1" max="1" width="11.140625" customWidth="1"/>
    <col min="2" max="2" width="25" customWidth="1"/>
    <col min="5" max="5" width="15.5703125" customWidth="1"/>
    <col min="6" max="6" width="22.85546875" bestFit="1" customWidth="1"/>
    <col min="7" max="7" width="20.28515625" customWidth="1"/>
    <col min="8" max="8" width="22.85546875" bestFit="1" customWidth="1"/>
    <col min="9" max="9" width="23.85546875" customWidth="1"/>
    <col min="10" max="10" width="25.42578125" customWidth="1"/>
    <col min="11" max="11" width="30.42578125" customWidth="1"/>
    <col min="13" max="13" width="21" hidden="1" customWidth="1"/>
  </cols>
  <sheetData>
    <row r="1" spans="2:13" ht="22.5" customHeight="1" thickBot="1" x14ac:dyDescent="0.25">
      <c r="E1" s="179" t="s">
        <v>43</v>
      </c>
      <c r="F1" s="180"/>
      <c r="G1" s="180"/>
      <c r="H1" s="180"/>
    </row>
    <row r="2" spans="2:13" ht="34.5" customHeight="1" thickTop="1" thickBot="1" x14ac:dyDescent="0.35">
      <c r="E2" s="156" t="s">
        <v>75</v>
      </c>
      <c r="F2" s="157"/>
      <c r="G2" s="157"/>
      <c r="H2" s="158"/>
      <c r="L2" s="44"/>
    </row>
    <row r="3" spans="2:13" ht="15" thickTop="1" x14ac:dyDescent="0.2">
      <c r="B3" s="152"/>
      <c r="C3" s="153"/>
      <c r="D3" s="153"/>
      <c r="E3" s="153"/>
      <c r="F3" s="153"/>
      <c r="G3" s="153"/>
      <c r="H3" s="153"/>
      <c r="I3" s="153"/>
      <c r="J3" s="153"/>
      <c r="K3" s="117"/>
    </row>
    <row r="4" spans="2:13" ht="32.25" customHeight="1" thickBot="1" x14ac:dyDescent="0.25">
      <c r="B4" s="154" t="s">
        <v>19</v>
      </c>
      <c r="C4" s="155"/>
      <c r="D4" s="155"/>
      <c r="E4" s="155"/>
      <c r="F4" s="155"/>
      <c r="G4" s="155"/>
      <c r="H4" s="155"/>
      <c r="I4" s="155"/>
      <c r="J4" s="155"/>
      <c r="K4" s="134" t="s">
        <v>76</v>
      </c>
    </row>
    <row r="5" spans="2:13" ht="35.25" customHeight="1" thickTop="1" thickBot="1" x14ac:dyDescent="0.25">
      <c r="B5" s="31" t="s">
        <v>27</v>
      </c>
      <c r="C5" s="31" t="s">
        <v>1</v>
      </c>
      <c r="D5" s="31" t="s">
        <v>2</v>
      </c>
      <c r="E5" s="31" t="s">
        <v>28</v>
      </c>
      <c r="F5" s="31" t="s">
        <v>31</v>
      </c>
      <c r="G5" s="31" t="s">
        <v>29</v>
      </c>
      <c r="H5" s="32" t="s">
        <v>30</v>
      </c>
      <c r="I5" s="37" t="s">
        <v>39</v>
      </c>
      <c r="J5" s="32" t="s">
        <v>40</v>
      </c>
      <c r="K5" s="118" t="s">
        <v>71</v>
      </c>
    </row>
    <row r="6" spans="2:13" ht="15" thickTop="1" x14ac:dyDescent="0.2">
      <c r="B6" s="61" t="s">
        <v>8</v>
      </c>
      <c r="C6" s="159"/>
      <c r="D6" s="160"/>
      <c r="E6" s="161"/>
      <c r="F6" s="30">
        <f>F7</f>
        <v>0</v>
      </c>
      <c r="G6" s="30">
        <f>F7*G7</f>
        <v>0</v>
      </c>
      <c r="H6" s="33">
        <f>H7</f>
        <v>0</v>
      </c>
      <c r="I6" s="51">
        <v>1</v>
      </c>
      <c r="J6" s="58">
        <f>F6*I6</f>
        <v>0</v>
      </c>
      <c r="K6" s="114">
        <f>IF(J144=F148,(J6*0.4),0)</f>
        <v>0</v>
      </c>
    </row>
    <row r="7" spans="2:13" ht="15" thickBot="1" x14ac:dyDescent="0.25">
      <c r="B7" s="62" t="s">
        <v>38</v>
      </c>
      <c r="C7" s="19" t="s">
        <v>3</v>
      </c>
      <c r="D7" s="46"/>
      <c r="E7" s="48"/>
      <c r="F7" s="64">
        <f>D7*E7</f>
        <v>0</v>
      </c>
      <c r="G7" s="71">
        <v>0.18</v>
      </c>
      <c r="H7" s="60">
        <f>F7+M7</f>
        <v>0</v>
      </c>
      <c r="I7" s="182"/>
      <c r="J7" s="183"/>
      <c r="K7" s="119"/>
      <c r="M7" s="64">
        <f>F7*G7</f>
        <v>0</v>
      </c>
    </row>
    <row r="8" spans="2:13" ht="15" thickTop="1" x14ac:dyDescent="0.2">
      <c r="B8" s="63" t="s">
        <v>9</v>
      </c>
      <c r="C8" s="162"/>
      <c r="D8" s="163"/>
      <c r="E8" s="164"/>
      <c r="F8" s="30">
        <f>SUM(F9:F14)</f>
        <v>0</v>
      </c>
      <c r="G8" s="30">
        <f>M8</f>
        <v>0</v>
      </c>
      <c r="H8" s="33">
        <f>SUM(H9:H14)</f>
        <v>0</v>
      </c>
      <c r="I8" s="51">
        <v>1</v>
      </c>
      <c r="J8" s="58">
        <f>F8*I8</f>
        <v>0</v>
      </c>
      <c r="K8" s="114">
        <f>IF(J144=F148,(J8*0.4),0)</f>
        <v>0</v>
      </c>
      <c r="M8" s="64">
        <f>SUM(M9:M14)</f>
        <v>0</v>
      </c>
    </row>
    <row r="9" spans="2:13" ht="14.25" x14ac:dyDescent="0.2">
      <c r="B9" s="62" t="s">
        <v>32</v>
      </c>
      <c r="C9" s="16" t="s">
        <v>3</v>
      </c>
      <c r="D9" s="47"/>
      <c r="E9" s="49"/>
      <c r="F9" s="59">
        <f t="shared" ref="F9:F14" si="0">D9*E9</f>
        <v>0</v>
      </c>
      <c r="G9" s="72">
        <v>0.18</v>
      </c>
      <c r="H9" s="60">
        <f>F9+M9</f>
        <v>0</v>
      </c>
      <c r="I9" s="184"/>
      <c r="J9" s="185"/>
      <c r="K9" s="119"/>
      <c r="M9" s="64">
        <f t="shared" ref="M9:M71" si="1">F9*G9</f>
        <v>0</v>
      </c>
    </row>
    <row r="10" spans="2:13" ht="14.25" x14ac:dyDescent="0.2">
      <c r="B10" s="62" t="s">
        <v>33</v>
      </c>
      <c r="C10" s="16" t="s">
        <v>3</v>
      </c>
      <c r="D10" s="47"/>
      <c r="E10" s="49"/>
      <c r="F10" s="59">
        <f t="shared" si="0"/>
        <v>0</v>
      </c>
      <c r="G10" s="72">
        <v>0.05</v>
      </c>
      <c r="H10" s="60">
        <f t="shared" ref="H10:H14" si="2">F10+M10</f>
        <v>0</v>
      </c>
      <c r="I10" s="186"/>
      <c r="J10" s="187"/>
      <c r="K10" s="119"/>
      <c r="M10" s="64">
        <f t="shared" si="1"/>
        <v>0</v>
      </c>
    </row>
    <row r="11" spans="2:13" ht="14.25" x14ac:dyDescent="0.2">
      <c r="B11" s="62" t="s">
        <v>34</v>
      </c>
      <c r="C11" s="16" t="s">
        <v>3</v>
      </c>
      <c r="D11" s="47"/>
      <c r="E11" s="49"/>
      <c r="F11" s="59">
        <f t="shared" si="0"/>
        <v>0</v>
      </c>
      <c r="G11" s="72">
        <v>0.18</v>
      </c>
      <c r="H11" s="60">
        <f t="shared" si="2"/>
        <v>0</v>
      </c>
      <c r="I11" s="186"/>
      <c r="J11" s="187"/>
      <c r="K11" s="119"/>
      <c r="M11" s="64">
        <f t="shared" si="1"/>
        <v>0</v>
      </c>
    </row>
    <row r="12" spans="2:13" ht="14.25" x14ac:dyDescent="0.2">
      <c r="B12" s="62" t="s">
        <v>36</v>
      </c>
      <c r="C12" s="16" t="s">
        <v>3</v>
      </c>
      <c r="D12" s="47"/>
      <c r="E12" s="49"/>
      <c r="F12" s="59">
        <f t="shared" si="0"/>
        <v>0</v>
      </c>
      <c r="G12" s="72">
        <v>0.18</v>
      </c>
      <c r="H12" s="60">
        <f t="shared" si="2"/>
        <v>0</v>
      </c>
      <c r="I12" s="186"/>
      <c r="J12" s="187"/>
      <c r="K12" s="119"/>
      <c r="M12" s="64">
        <f t="shared" si="1"/>
        <v>0</v>
      </c>
    </row>
    <row r="13" spans="2:13" ht="14.25" x14ac:dyDescent="0.2">
      <c r="B13" s="62" t="s">
        <v>35</v>
      </c>
      <c r="C13" s="16" t="s">
        <v>3</v>
      </c>
      <c r="D13" s="47"/>
      <c r="E13" s="49"/>
      <c r="F13" s="59">
        <f t="shared" si="0"/>
        <v>0</v>
      </c>
      <c r="G13" s="72">
        <v>0.18</v>
      </c>
      <c r="H13" s="60">
        <f t="shared" si="2"/>
        <v>0</v>
      </c>
      <c r="I13" s="186"/>
      <c r="J13" s="187"/>
      <c r="K13" s="119"/>
      <c r="M13" s="64">
        <f t="shared" si="1"/>
        <v>0</v>
      </c>
    </row>
    <row r="14" spans="2:13" ht="15" thickBot="1" x14ac:dyDescent="0.25">
      <c r="B14" s="91" t="s">
        <v>37</v>
      </c>
      <c r="C14" s="92" t="s">
        <v>73</v>
      </c>
      <c r="D14" s="82"/>
      <c r="E14" s="83"/>
      <c r="F14" s="65">
        <f t="shared" si="0"/>
        <v>0</v>
      </c>
      <c r="G14" s="72">
        <v>0.18</v>
      </c>
      <c r="H14" s="60">
        <f t="shared" si="2"/>
        <v>0</v>
      </c>
      <c r="I14" s="188"/>
      <c r="J14" s="189"/>
      <c r="K14" s="119"/>
      <c r="M14" s="64">
        <f t="shared" si="1"/>
        <v>0</v>
      </c>
    </row>
    <row r="15" spans="2:13" ht="24" customHeight="1" thickTop="1" thickBot="1" x14ac:dyDescent="0.25">
      <c r="B15" s="170" t="s">
        <v>21</v>
      </c>
      <c r="C15" s="171"/>
      <c r="D15" s="171"/>
      <c r="E15" s="172"/>
      <c r="F15" s="20">
        <f>F6+F8</f>
        <v>0</v>
      </c>
      <c r="G15" s="21">
        <f>G6+G8</f>
        <v>0</v>
      </c>
      <c r="H15" s="22">
        <f t="shared" ref="H15" si="3">F15+G15</f>
        <v>0</v>
      </c>
      <c r="I15" s="196">
        <f>IF(F155&gt;F154,"не дозволен износ", F155)</f>
        <v>0</v>
      </c>
      <c r="J15" s="197"/>
      <c r="K15" s="115">
        <f>IF(J144=F148,(I15*0.4),0)</f>
        <v>0</v>
      </c>
      <c r="M15" s="64">
        <f>G15</f>
        <v>0</v>
      </c>
    </row>
    <row r="16" spans="2:13" ht="15.75" thickTop="1" thickBot="1" x14ac:dyDescent="0.25"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M16" s="74"/>
    </row>
    <row r="17" spans="2:13" ht="15" thickTop="1" x14ac:dyDescent="0.2">
      <c r="B17" s="61" t="s">
        <v>10</v>
      </c>
      <c r="C17" s="159"/>
      <c r="D17" s="160"/>
      <c r="E17" s="161"/>
      <c r="F17" s="30">
        <f>SUM(F18:F29)</f>
        <v>0</v>
      </c>
      <c r="G17" s="30">
        <f>M17</f>
        <v>0</v>
      </c>
      <c r="H17" s="33">
        <f>SUM(H18:H29)</f>
        <v>0</v>
      </c>
      <c r="I17" s="51">
        <v>1</v>
      </c>
      <c r="J17" s="67">
        <f>F17*I17</f>
        <v>0</v>
      </c>
      <c r="K17" s="120">
        <f>IF(J144=F148,(J17*0.4),0)</f>
        <v>0</v>
      </c>
      <c r="M17" s="64">
        <f>SUM(M18:M29)</f>
        <v>0</v>
      </c>
    </row>
    <row r="18" spans="2:13" ht="14.25" x14ac:dyDescent="0.2">
      <c r="B18" s="52"/>
      <c r="C18" s="53"/>
      <c r="D18" s="47"/>
      <c r="E18" s="49"/>
      <c r="F18" s="59">
        <f t="shared" ref="F18:F29" si="4">D18*E18</f>
        <v>0</v>
      </c>
      <c r="G18" s="72">
        <v>0.18</v>
      </c>
      <c r="H18" s="60">
        <f t="shared" ref="H18:H55" si="5">F18+M18</f>
        <v>0</v>
      </c>
      <c r="I18" s="184"/>
      <c r="J18" s="185"/>
      <c r="K18" s="119"/>
      <c r="M18" s="64">
        <f t="shared" si="1"/>
        <v>0</v>
      </c>
    </row>
    <row r="19" spans="2:13" ht="14.25" x14ac:dyDescent="0.2">
      <c r="B19" s="52"/>
      <c r="C19" s="53"/>
      <c r="D19" s="47"/>
      <c r="E19" s="49"/>
      <c r="F19" s="59">
        <f t="shared" si="4"/>
        <v>0</v>
      </c>
      <c r="G19" s="72">
        <v>0.18</v>
      </c>
      <c r="H19" s="60">
        <f t="shared" si="5"/>
        <v>0</v>
      </c>
      <c r="I19" s="186"/>
      <c r="J19" s="187"/>
      <c r="K19" s="119"/>
      <c r="M19" s="64">
        <f t="shared" si="1"/>
        <v>0</v>
      </c>
    </row>
    <row r="20" spans="2:13" ht="14.25" outlineLevel="1" x14ac:dyDescent="0.2">
      <c r="B20" s="52"/>
      <c r="C20" s="53"/>
      <c r="D20" s="47"/>
      <c r="E20" s="49"/>
      <c r="F20" s="59">
        <f t="shared" si="4"/>
        <v>0</v>
      </c>
      <c r="G20" s="72">
        <v>0</v>
      </c>
      <c r="H20" s="60">
        <f t="shared" si="5"/>
        <v>0</v>
      </c>
      <c r="I20" s="186"/>
      <c r="J20" s="187"/>
      <c r="K20" s="119"/>
      <c r="M20" s="64">
        <f t="shared" si="1"/>
        <v>0</v>
      </c>
    </row>
    <row r="21" spans="2:13" ht="14.25" outlineLevel="1" x14ac:dyDescent="0.2">
      <c r="B21" s="52"/>
      <c r="C21" s="53"/>
      <c r="D21" s="47"/>
      <c r="E21" s="49"/>
      <c r="F21" s="59">
        <f t="shared" si="4"/>
        <v>0</v>
      </c>
      <c r="G21" s="72">
        <v>0</v>
      </c>
      <c r="H21" s="60">
        <f t="shared" si="5"/>
        <v>0</v>
      </c>
      <c r="I21" s="186"/>
      <c r="J21" s="187"/>
      <c r="K21" s="119"/>
      <c r="M21" s="64">
        <f t="shared" si="1"/>
        <v>0</v>
      </c>
    </row>
    <row r="22" spans="2:13" ht="14.25" outlineLevel="1" x14ac:dyDescent="0.2">
      <c r="B22" s="52"/>
      <c r="C22" s="53"/>
      <c r="D22" s="47"/>
      <c r="E22" s="49"/>
      <c r="F22" s="59">
        <f t="shared" si="4"/>
        <v>0</v>
      </c>
      <c r="G22" s="72">
        <v>0</v>
      </c>
      <c r="H22" s="60">
        <f t="shared" si="5"/>
        <v>0</v>
      </c>
      <c r="I22" s="186"/>
      <c r="J22" s="187"/>
      <c r="K22" s="119"/>
      <c r="M22" s="64">
        <f t="shared" si="1"/>
        <v>0</v>
      </c>
    </row>
    <row r="23" spans="2:13" ht="14.25" outlineLevel="1" x14ac:dyDescent="0.2">
      <c r="B23" s="52"/>
      <c r="C23" s="53"/>
      <c r="D23" s="47"/>
      <c r="E23" s="49"/>
      <c r="F23" s="59">
        <f t="shared" si="4"/>
        <v>0</v>
      </c>
      <c r="G23" s="72">
        <v>0</v>
      </c>
      <c r="H23" s="60">
        <f t="shared" si="5"/>
        <v>0</v>
      </c>
      <c r="I23" s="186"/>
      <c r="J23" s="187"/>
      <c r="K23" s="119"/>
      <c r="M23" s="64">
        <f t="shared" si="1"/>
        <v>0</v>
      </c>
    </row>
    <row r="24" spans="2:13" ht="14.25" outlineLevel="1" x14ac:dyDescent="0.2">
      <c r="B24" s="52"/>
      <c r="C24" s="53"/>
      <c r="D24" s="47"/>
      <c r="E24" s="49"/>
      <c r="F24" s="59">
        <f t="shared" si="4"/>
        <v>0</v>
      </c>
      <c r="G24" s="72">
        <v>0</v>
      </c>
      <c r="H24" s="60">
        <f t="shared" si="5"/>
        <v>0</v>
      </c>
      <c r="I24" s="186"/>
      <c r="J24" s="187"/>
      <c r="K24" s="119"/>
      <c r="M24" s="64">
        <f t="shared" si="1"/>
        <v>0</v>
      </c>
    </row>
    <row r="25" spans="2:13" ht="14.25" outlineLevel="1" x14ac:dyDescent="0.2">
      <c r="B25" s="52"/>
      <c r="C25" s="53"/>
      <c r="D25" s="47"/>
      <c r="E25" s="49"/>
      <c r="F25" s="59">
        <f t="shared" si="4"/>
        <v>0</v>
      </c>
      <c r="G25" s="72">
        <v>0</v>
      </c>
      <c r="H25" s="60">
        <f t="shared" si="5"/>
        <v>0</v>
      </c>
      <c r="I25" s="186"/>
      <c r="J25" s="187"/>
      <c r="K25" s="119"/>
      <c r="M25" s="64">
        <f t="shared" si="1"/>
        <v>0</v>
      </c>
    </row>
    <row r="26" spans="2:13" ht="14.25" outlineLevel="1" x14ac:dyDescent="0.2">
      <c r="B26" s="52"/>
      <c r="C26" s="53"/>
      <c r="D26" s="47"/>
      <c r="E26" s="49"/>
      <c r="F26" s="59">
        <f t="shared" si="4"/>
        <v>0</v>
      </c>
      <c r="G26" s="72">
        <v>0</v>
      </c>
      <c r="H26" s="60">
        <f t="shared" si="5"/>
        <v>0</v>
      </c>
      <c r="I26" s="186"/>
      <c r="J26" s="187"/>
      <c r="K26" s="119"/>
      <c r="M26" s="64">
        <f t="shared" si="1"/>
        <v>0</v>
      </c>
    </row>
    <row r="27" spans="2:13" ht="14.25" outlineLevel="1" x14ac:dyDescent="0.2">
      <c r="B27" s="52"/>
      <c r="C27" s="53"/>
      <c r="D27" s="47"/>
      <c r="E27" s="49"/>
      <c r="F27" s="59">
        <f t="shared" si="4"/>
        <v>0</v>
      </c>
      <c r="G27" s="72">
        <v>0</v>
      </c>
      <c r="H27" s="60">
        <f t="shared" si="5"/>
        <v>0</v>
      </c>
      <c r="I27" s="186"/>
      <c r="J27" s="187"/>
      <c r="K27" s="119"/>
      <c r="M27" s="64">
        <f t="shared" si="1"/>
        <v>0</v>
      </c>
    </row>
    <row r="28" spans="2:13" ht="14.25" outlineLevel="1" x14ac:dyDescent="0.2">
      <c r="B28" s="52"/>
      <c r="C28" s="53"/>
      <c r="D28" s="47"/>
      <c r="E28" s="49"/>
      <c r="F28" s="65">
        <f t="shared" si="4"/>
        <v>0</v>
      </c>
      <c r="G28" s="72">
        <v>0</v>
      </c>
      <c r="H28" s="60">
        <f t="shared" si="5"/>
        <v>0</v>
      </c>
      <c r="I28" s="186"/>
      <c r="J28" s="187"/>
      <c r="K28" s="119"/>
      <c r="M28" s="64">
        <f t="shared" si="1"/>
        <v>0</v>
      </c>
    </row>
    <row r="29" spans="2:13" ht="15" outlineLevel="1" thickBot="1" x14ac:dyDescent="0.25">
      <c r="B29" s="94"/>
      <c r="C29" s="81"/>
      <c r="D29" s="82"/>
      <c r="E29" s="83"/>
      <c r="F29" s="84">
        <f t="shared" si="4"/>
        <v>0</v>
      </c>
      <c r="G29" s="85">
        <v>0</v>
      </c>
      <c r="H29" s="66">
        <f t="shared" si="5"/>
        <v>0</v>
      </c>
      <c r="I29" s="188"/>
      <c r="J29" s="189"/>
      <c r="K29" s="119"/>
      <c r="M29" s="64">
        <f t="shared" si="1"/>
        <v>0</v>
      </c>
    </row>
    <row r="30" spans="2:13" ht="15" thickTop="1" x14ac:dyDescent="0.2">
      <c r="B30" s="93" t="s">
        <v>11</v>
      </c>
      <c r="C30" s="198"/>
      <c r="D30" s="199"/>
      <c r="E30" s="200"/>
      <c r="F30" s="86">
        <f>SUM(F31:F42)</f>
        <v>0</v>
      </c>
      <c r="G30" s="86">
        <f>M30</f>
        <v>0</v>
      </c>
      <c r="H30" s="87">
        <f>SUM(H31:H42)</f>
        <v>0</v>
      </c>
      <c r="I30" s="51">
        <v>1</v>
      </c>
      <c r="J30" s="68">
        <f>F30*I30</f>
        <v>0</v>
      </c>
      <c r="K30" s="114">
        <f>IF(J144=F148,(J30*0.4),0)</f>
        <v>0</v>
      </c>
      <c r="M30" s="64">
        <f>SUM(M31:M42)</f>
        <v>0</v>
      </c>
    </row>
    <row r="31" spans="2:13" ht="14.25" x14ac:dyDescent="0.2">
      <c r="B31" s="52"/>
      <c r="C31" s="53"/>
      <c r="D31" s="47"/>
      <c r="E31" s="49"/>
      <c r="F31" s="59">
        <f>D31*E31</f>
        <v>0</v>
      </c>
      <c r="G31" s="72">
        <v>0.18</v>
      </c>
      <c r="H31" s="60">
        <f t="shared" si="5"/>
        <v>0</v>
      </c>
      <c r="I31" s="184"/>
      <c r="J31" s="185"/>
      <c r="K31" s="119"/>
      <c r="M31" s="64">
        <f t="shared" si="1"/>
        <v>0</v>
      </c>
    </row>
    <row r="32" spans="2:13" ht="14.25" x14ac:dyDescent="0.2">
      <c r="B32" s="52"/>
      <c r="C32" s="53"/>
      <c r="D32" s="47"/>
      <c r="E32" s="49"/>
      <c r="F32" s="59">
        <f t="shared" ref="F32:F42" si="6">D32*E32</f>
        <v>0</v>
      </c>
      <c r="G32" s="72">
        <v>0.18</v>
      </c>
      <c r="H32" s="60">
        <f t="shared" si="5"/>
        <v>0</v>
      </c>
      <c r="I32" s="186"/>
      <c r="J32" s="187"/>
      <c r="K32" s="119"/>
      <c r="M32" s="64">
        <f t="shared" si="1"/>
        <v>0</v>
      </c>
    </row>
    <row r="33" spans="2:13" ht="14.25" outlineLevel="1" x14ac:dyDescent="0.2">
      <c r="B33" s="52"/>
      <c r="C33" s="53"/>
      <c r="D33" s="47"/>
      <c r="E33" s="49"/>
      <c r="F33" s="59">
        <f t="shared" si="6"/>
        <v>0</v>
      </c>
      <c r="G33" s="72">
        <v>0</v>
      </c>
      <c r="H33" s="60">
        <f t="shared" si="5"/>
        <v>0</v>
      </c>
      <c r="I33" s="186"/>
      <c r="J33" s="187"/>
      <c r="K33" s="119"/>
      <c r="M33" s="64">
        <f t="shared" si="1"/>
        <v>0</v>
      </c>
    </row>
    <row r="34" spans="2:13" ht="14.25" outlineLevel="1" x14ac:dyDescent="0.2">
      <c r="B34" s="52"/>
      <c r="C34" s="53"/>
      <c r="D34" s="47"/>
      <c r="E34" s="49"/>
      <c r="F34" s="59">
        <f t="shared" si="6"/>
        <v>0</v>
      </c>
      <c r="G34" s="72">
        <v>0</v>
      </c>
      <c r="H34" s="60">
        <f t="shared" si="5"/>
        <v>0</v>
      </c>
      <c r="I34" s="186"/>
      <c r="J34" s="187"/>
      <c r="K34" s="119"/>
      <c r="M34" s="64">
        <f t="shared" si="1"/>
        <v>0</v>
      </c>
    </row>
    <row r="35" spans="2:13" ht="14.25" outlineLevel="1" x14ac:dyDescent="0.2">
      <c r="B35" s="52"/>
      <c r="C35" s="53"/>
      <c r="D35" s="47"/>
      <c r="E35" s="49"/>
      <c r="F35" s="59">
        <f t="shared" si="6"/>
        <v>0</v>
      </c>
      <c r="G35" s="72">
        <v>0</v>
      </c>
      <c r="H35" s="60">
        <f t="shared" si="5"/>
        <v>0</v>
      </c>
      <c r="I35" s="186"/>
      <c r="J35" s="187"/>
      <c r="K35" s="119"/>
      <c r="M35" s="64">
        <f t="shared" si="1"/>
        <v>0</v>
      </c>
    </row>
    <row r="36" spans="2:13" ht="14.25" outlineLevel="1" x14ac:dyDescent="0.2">
      <c r="B36" s="52"/>
      <c r="C36" s="53"/>
      <c r="D36" s="47"/>
      <c r="E36" s="49"/>
      <c r="F36" s="59">
        <f t="shared" si="6"/>
        <v>0</v>
      </c>
      <c r="G36" s="72">
        <v>0</v>
      </c>
      <c r="H36" s="60">
        <f t="shared" si="5"/>
        <v>0</v>
      </c>
      <c r="I36" s="186"/>
      <c r="J36" s="187"/>
      <c r="K36" s="119"/>
      <c r="M36" s="64">
        <f t="shared" si="1"/>
        <v>0</v>
      </c>
    </row>
    <row r="37" spans="2:13" ht="14.25" outlineLevel="1" x14ac:dyDescent="0.2">
      <c r="B37" s="52"/>
      <c r="C37" s="53"/>
      <c r="D37" s="47"/>
      <c r="E37" s="49"/>
      <c r="F37" s="59">
        <f t="shared" si="6"/>
        <v>0</v>
      </c>
      <c r="G37" s="72">
        <v>0</v>
      </c>
      <c r="H37" s="60">
        <f t="shared" si="5"/>
        <v>0</v>
      </c>
      <c r="I37" s="186"/>
      <c r="J37" s="187"/>
      <c r="K37" s="119"/>
      <c r="M37" s="64">
        <f t="shared" si="1"/>
        <v>0</v>
      </c>
    </row>
    <row r="38" spans="2:13" ht="14.25" outlineLevel="1" x14ac:dyDescent="0.2">
      <c r="B38" s="52"/>
      <c r="C38" s="53"/>
      <c r="D38" s="47"/>
      <c r="E38" s="49"/>
      <c r="F38" s="59">
        <f t="shared" si="6"/>
        <v>0</v>
      </c>
      <c r="G38" s="72">
        <v>0</v>
      </c>
      <c r="H38" s="60">
        <f t="shared" si="5"/>
        <v>0</v>
      </c>
      <c r="I38" s="186"/>
      <c r="J38" s="187"/>
      <c r="K38" s="119"/>
      <c r="M38" s="64">
        <f t="shared" si="1"/>
        <v>0</v>
      </c>
    </row>
    <row r="39" spans="2:13" ht="14.25" outlineLevel="1" x14ac:dyDescent="0.2">
      <c r="B39" s="52"/>
      <c r="C39" s="53"/>
      <c r="D39" s="47"/>
      <c r="E39" s="49"/>
      <c r="F39" s="59">
        <f t="shared" si="6"/>
        <v>0</v>
      </c>
      <c r="G39" s="72">
        <v>0</v>
      </c>
      <c r="H39" s="60">
        <f t="shared" si="5"/>
        <v>0</v>
      </c>
      <c r="I39" s="186"/>
      <c r="J39" s="187"/>
      <c r="K39" s="119"/>
      <c r="M39" s="64">
        <f t="shared" si="1"/>
        <v>0</v>
      </c>
    </row>
    <row r="40" spans="2:13" ht="14.25" outlineLevel="1" x14ac:dyDescent="0.2">
      <c r="B40" s="52"/>
      <c r="C40" s="53"/>
      <c r="D40" s="47"/>
      <c r="E40" s="49"/>
      <c r="F40" s="59">
        <f t="shared" si="6"/>
        <v>0</v>
      </c>
      <c r="G40" s="72">
        <v>0</v>
      </c>
      <c r="H40" s="60">
        <f t="shared" si="5"/>
        <v>0</v>
      </c>
      <c r="I40" s="186"/>
      <c r="J40" s="187"/>
      <c r="K40" s="119"/>
      <c r="M40" s="64">
        <f t="shared" si="1"/>
        <v>0</v>
      </c>
    </row>
    <row r="41" spans="2:13" ht="14.25" outlineLevel="1" x14ac:dyDescent="0.2">
      <c r="B41" s="52"/>
      <c r="C41" s="53"/>
      <c r="D41" s="47"/>
      <c r="E41" s="49"/>
      <c r="F41" s="59">
        <f t="shared" si="6"/>
        <v>0</v>
      </c>
      <c r="G41" s="72">
        <v>0</v>
      </c>
      <c r="H41" s="60">
        <f t="shared" si="5"/>
        <v>0</v>
      </c>
      <c r="I41" s="186"/>
      <c r="J41" s="187"/>
      <c r="K41" s="119"/>
      <c r="M41" s="64">
        <f t="shared" si="1"/>
        <v>0</v>
      </c>
    </row>
    <row r="42" spans="2:13" ht="15" outlineLevel="1" thickBot="1" x14ac:dyDescent="0.25">
      <c r="B42" s="94"/>
      <c r="C42" s="81"/>
      <c r="D42" s="82"/>
      <c r="E42" s="83"/>
      <c r="F42" s="84">
        <f t="shared" si="6"/>
        <v>0</v>
      </c>
      <c r="G42" s="85">
        <v>0</v>
      </c>
      <c r="H42" s="66">
        <f t="shared" si="5"/>
        <v>0</v>
      </c>
      <c r="I42" s="188"/>
      <c r="J42" s="189"/>
      <c r="K42" s="119"/>
      <c r="M42" s="64">
        <f t="shared" si="1"/>
        <v>0</v>
      </c>
    </row>
    <row r="43" spans="2:13" ht="15" thickTop="1" x14ac:dyDescent="0.2">
      <c r="B43" s="93" t="s">
        <v>12</v>
      </c>
      <c r="C43" s="198"/>
      <c r="D43" s="199"/>
      <c r="E43" s="200"/>
      <c r="F43" s="86">
        <f>SUM(F44:F55)</f>
        <v>0</v>
      </c>
      <c r="G43" s="86">
        <f>M43</f>
        <v>0</v>
      </c>
      <c r="H43" s="87">
        <f>SUM(H44:H55)</f>
        <v>0</v>
      </c>
      <c r="I43" s="51">
        <v>1</v>
      </c>
      <c r="J43" s="68">
        <f>F43*I43</f>
        <v>0</v>
      </c>
      <c r="K43" s="114">
        <f>IF(J144=F148,(J43*0.4),0)</f>
        <v>0</v>
      </c>
      <c r="M43" s="64">
        <f>SUM(M44:M55)</f>
        <v>0</v>
      </c>
    </row>
    <row r="44" spans="2:13" ht="14.25" x14ac:dyDescent="0.2">
      <c r="B44" s="52"/>
      <c r="C44" s="53"/>
      <c r="D44" s="47"/>
      <c r="E44" s="50"/>
      <c r="F44" s="59">
        <f>D44*E44</f>
        <v>0</v>
      </c>
      <c r="G44" s="72">
        <v>0.05</v>
      </c>
      <c r="H44" s="60">
        <f t="shared" si="5"/>
        <v>0</v>
      </c>
      <c r="I44" s="184"/>
      <c r="J44" s="185"/>
      <c r="K44" s="119"/>
      <c r="M44" s="64">
        <f t="shared" si="1"/>
        <v>0</v>
      </c>
    </row>
    <row r="45" spans="2:13" ht="14.25" x14ac:dyDescent="0.2">
      <c r="B45" s="52"/>
      <c r="C45" s="53"/>
      <c r="D45" s="47"/>
      <c r="E45" s="50"/>
      <c r="F45" s="59">
        <f t="shared" ref="F45:F55" si="7">D45*E45</f>
        <v>0</v>
      </c>
      <c r="G45" s="72">
        <v>0.05</v>
      </c>
      <c r="H45" s="60">
        <f t="shared" si="5"/>
        <v>0</v>
      </c>
      <c r="I45" s="186"/>
      <c r="J45" s="187"/>
      <c r="K45" s="119"/>
      <c r="M45" s="64">
        <f t="shared" si="1"/>
        <v>0</v>
      </c>
    </row>
    <row r="46" spans="2:13" ht="14.25" outlineLevel="1" x14ac:dyDescent="0.2">
      <c r="B46" s="52"/>
      <c r="C46" s="53"/>
      <c r="D46" s="47"/>
      <c r="E46" s="50"/>
      <c r="F46" s="59">
        <f t="shared" si="7"/>
        <v>0</v>
      </c>
      <c r="G46" s="72">
        <v>0</v>
      </c>
      <c r="H46" s="60">
        <f t="shared" si="5"/>
        <v>0</v>
      </c>
      <c r="I46" s="186"/>
      <c r="J46" s="187"/>
      <c r="K46" s="119"/>
      <c r="M46" s="64">
        <f t="shared" si="1"/>
        <v>0</v>
      </c>
    </row>
    <row r="47" spans="2:13" ht="14.25" outlineLevel="1" x14ac:dyDescent="0.2">
      <c r="B47" s="52"/>
      <c r="C47" s="53"/>
      <c r="D47" s="47"/>
      <c r="E47" s="50"/>
      <c r="F47" s="59">
        <f t="shared" si="7"/>
        <v>0</v>
      </c>
      <c r="G47" s="72">
        <v>0</v>
      </c>
      <c r="H47" s="60">
        <f t="shared" si="5"/>
        <v>0</v>
      </c>
      <c r="I47" s="186"/>
      <c r="J47" s="187"/>
      <c r="K47" s="119"/>
      <c r="M47" s="64">
        <f t="shared" si="1"/>
        <v>0</v>
      </c>
    </row>
    <row r="48" spans="2:13" ht="14.25" outlineLevel="1" x14ac:dyDescent="0.2">
      <c r="B48" s="52"/>
      <c r="C48" s="53"/>
      <c r="D48" s="47"/>
      <c r="E48" s="50"/>
      <c r="F48" s="59">
        <f t="shared" si="7"/>
        <v>0</v>
      </c>
      <c r="G48" s="72">
        <v>0</v>
      </c>
      <c r="H48" s="60">
        <f t="shared" si="5"/>
        <v>0</v>
      </c>
      <c r="I48" s="186"/>
      <c r="J48" s="187"/>
      <c r="K48" s="119"/>
      <c r="M48" s="64">
        <f t="shared" si="1"/>
        <v>0</v>
      </c>
    </row>
    <row r="49" spans="2:13" ht="14.25" outlineLevel="1" x14ac:dyDescent="0.2">
      <c r="B49" s="52"/>
      <c r="C49" s="53"/>
      <c r="D49" s="47"/>
      <c r="E49" s="50"/>
      <c r="F49" s="59">
        <f t="shared" si="7"/>
        <v>0</v>
      </c>
      <c r="G49" s="72">
        <v>0</v>
      </c>
      <c r="H49" s="60">
        <f t="shared" si="5"/>
        <v>0</v>
      </c>
      <c r="I49" s="186"/>
      <c r="J49" s="187"/>
      <c r="K49" s="119"/>
      <c r="M49" s="64">
        <f t="shared" si="1"/>
        <v>0</v>
      </c>
    </row>
    <row r="50" spans="2:13" ht="14.25" outlineLevel="1" x14ac:dyDescent="0.2">
      <c r="B50" s="52"/>
      <c r="C50" s="53"/>
      <c r="D50" s="47"/>
      <c r="E50" s="50"/>
      <c r="F50" s="59">
        <f t="shared" si="7"/>
        <v>0</v>
      </c>
      <c r="G50" s="72">
        <v>0</v>
      </c>
      <c r="H50" s="60">
        <f t="shared" si="5"/>
        <v>0</v>
      </c>
      <c r="I50" s="186"/>
      <c r="J50" s="187"/>
      <c r="K50" s="119"/>
      <c r="M50" s="64">
        <f t="shared" si="1"/>
        <v>0</v>
      </c>
    </row>
    <row r="51" spans="2:13" ht="14.25" outlineLevel="1" x14ac:dyDescent="0.2">
      <c r="B51" s="52"/>
      <c r="C51" s="53"/>
      <c r="D51" s="47"/>
      <c r="E51" s="50"/>
      <c r="F51" s="59">
        <f t="shared" si="7"/>
        <v>0</v>
      </c>
      <c r="G51" s="72">
        <v>0</v>
      </c>
      <c r="H51" s="60">
        <f t="shared" si="5"/>
        <v>0</v>
      </c>
      <c r="I51" s="186"/>
      <c r="J51" s="187"/>
      <c r="K51" s="119"/>
      <c r="M51" s="64">
        <f t="shared" si="1"/>
        <v>0</v>
      </c>
    </row>
    <row r="52" spans="2:13" ht="14.25" outlineLevel="1" x14ac:dyDescent="0.2">
      <c r="B52" s="52"/>
      <c r="C52" s="53"/>
      <c r="D52" s="47"/>
      <c r="E52" s="50"/>
      <c r="F52" s="59">
        <f t="shared" si="7"/>
        <v>0</v>
      </c>
      <c r="G52" s="72">
        <v>0</v>
      </c>
      <c r="H52" s="60">
        <f t="shared" si="5"/>
        <v>0</v>
      </c>
      <c r="I52" s="186"/>
      <c r="J52" s="187"/>
      <c r="K52" s="119"/>
      <c r="M52" s="64">
        <f t="shared" si="1"/>
        <v>0</v>
      </c>
    </row>
    <row r="53" spans="2:13" ht="14.25" outlineLevel="1" x14ac:dyDescent="0.2">
      <c r="B53" s="52"/>
      <c r="C53" s="53"/>
      <c r="D53" s="47"/>
      <c r="E53" s="50"/>
      <c r="F53" s="59">
        <f t="shared" si="7"/>
        <v>0</v>
      </c>
      <c r="G53" s="72">
        <v>0</v>
      </c>
      <c r="H53" s="60">
        <f t="shared" si="5"/>
        <v>0</v>
      </c>
      <c r="I53" s="186"/>
      <c r="J53" s="187"/>
      <c r="K53" s="119"/>
      <c r="M53" s="64">
        <f t="shared" si="1"/>
        <v>0</v>
      </c>
    </row>
    <row r="54" spans="2:13" ht="14.25" outlineLevel="1" x14ac:dyDescent="0.2">
      <c r="B54" s="52"/>
      <c r="C54" s="53"/>
      <c r="D54" s="47"/>
      <c r="E54" s="50"/>
      <c r="F54" s="59">
        <f t="shared" si="7"/>
        <v>0</v>
      </c>
      <c r="G54" s="72">
        <v>0</v>
      </c>
      <c r="H54" s="60">
        <f t="shared" si="5"/>
        <v>0</v>
      </c>
      <c r="I54" s="186"/>
      <c r="J54" s="187"/>
      <c r="K54" s="119"/>
      <c r="M54" s="64">
        <f t="shared" si="1"/>
        <v>0</v>
      </c>
    </row>
    <row r="55" spans="2:13" ht="15" outlineLevel="1" thickBot="1" x14ac:dyDescent="0.25">
      <c r="B55" s="52"/>
      <c r="C55" s="77"/>
      <c r="D55" s="78"/>
      <c r="E55" s="49"/>
      <c r="F55" s="59">
        <f t="shared" si="7"/>
        <v>0</v>
      </c>
      <c r="G55" s="72">
        <v>0</v>
      </c>
      <c r="H55" s="60">
        <f t="shared" si="5"/>
        <v>0</v>
      </c>
      <c r="I55" s="188"/>
      <c r="J55" s="189"/>
      <c r="K55" s="119"/>
      <c r="M55" s="64">
        <f t="shared" si="1"/>
        <v>0</v>
      </c>
    </row>
    <row r="56" spans="2:13" ht="42" customHeight="1" thickTop="1" thickBot="1" x14ac:dyDescent="0.25">
      <c r="B56" s="170" t="s">
        <v>22</v>
      </c>
      <c r="C56" s="171"/>
      <c r="D56" s="171"/>
      <c r="E56" s="172"/>
      <c r="F56" s="20">
        <f>(F17+F30+F43)</f>
        <v>0</v>
      </c>
      <c r="G56" s="21">
        <f>SUM(G17+G30+G43)</f>
        <v>0</v>
      </c>
      <c r="H56" s="22">
        <f>(H17+H30+H43)</f>
        <v>0</v>
      </c>
      <c r="I56" s="196">
        <f>IF(G155&gt;G154, "не дозволен износ", G155)</f>
        <v>0</v>
      </c>
      <c r="J56" s="197"/>
      <c r="K56" s="115">
        <f>IF(J144=F148,(I56*0.4),0)</f>
        <v>0</v>
      </c>
      <c r="M56" s="64">
        <f>G56</f>
        <v>0</v>
      </c>
    </row>
    <row r="57" spans="2:13" ht="15.75" thickTop="1" thickBot="1" x14ac:dyDescent="0.25">
      <c r="B57" s="190"/>
      <c r="C57" s="191"/>
      <c r="D57" s="191"/>
      <c r="E57" s="191"/>
      <c r="F57" s="191"/>
      <c r="G57" s="191"/>
      <c r="H57" s="191"/>
      <c r="I57" s="191"/>
      <c r="J57" s="191"/>
      <c r="K57" s="191"/>
      <c r="M57" s="74"/>
    </row>
    <row r="58" spans="2:13" ht="39" customHeight="1" thickTop="1" x14ac:dyDescent="0.2">
      <c r="B58" s="169" t="s">
        <v>57</v>
      </c>
      <c r="C58" s="160"/>
      <c r="D58" s="160"/>
      <c r="E58" s="161"/>
      <c r="F58" s="30">
        <f>SUM(F59:F66)</f>
        <v>0</v>
      </c>
      <c r="G58" s="30">
        <f>M58</f>
        <v>0</v>
      </c>
      <c r="H58" s="33">
        <f>SUM(H59:H66)</f>
        <v>0</v>
      </c>
      <c r="I58" s="51">
        <v>1</v>
      </c>
      <c r="J58" s="68">
        <f>F58*I58</f>
        <v>0</v>
      </c>
      <c r="K58" s="120">
        <f>IF(J144=F148,(J58*0.4),0)</f>
        <v>0</v>
      </c>
      <c r="M58" s="64">
        <f>SUM(M59:M66)</f>
        <v>0</v>
      </c>
    </row>
    <row r="59" spans="2:13" ht="14.25" x14ac:dyDescent="0.2">
      <c r="B59" s="52"/>
      <c r="C59" s="53"/>
      <c r="D59" s="47"/>
      <c r="E59" s="49"/>
      <c r="F59" s="59">
        <f>D59*E59</f>
        <v>0</v>
      </c>
      <c r="G59" s="72">
        <v>0.18</v>
      </c>
      <c r="H59" s="60">
        <f t="shared" ref="H59:H72" si="8">F59+M59</f>
        <v>0</v>
      </c>
      <c r="I59" s="145"/>
      <c r="J59" s="146"/>
      <c r="K59" s="119"/>
      <c r="M59" s="64">
        <f t="shared" si="1"/>
        <v>0</v>
      </c>
    </row>
    <row r="60" spans="2:13" ht="14.25" x14ac:dyDescent="0.2">
      <c r="B60" s="52"/>
      <c r="C60" s="53"/>
      <c r="D60" s="47"/>
      <c r="E60" s="49"/>
      <c r="F60" s="59">
        <f t="shared" ref="F60:F66" si="9">D60*E60</f>
        <v>0</v>
      </c>
      <c r="G60" s="72">
        <v>0.18</v>
      </c>
      <c r="H60" s="60">
        <f>F60+M60</f>
        <v>0</v>
      </c>
      <c r="I60" s="147"/>
      <c r="J60" s="148"/>
      <c r="K60" s="119"/>
      <c r="M60" s="64">
        <f t="shared" si="1"/>
        <v>0</v>
      </c>
    </row>
    <row r="61" spans="2:13" ht="14.25" outlineLevel="1" x14ac:dyDescent="0.2">
      <c r="B61" s="52"/>
      <c r="C61" s="53"/>
      <c r="D61" s="47"/>
      <c r="E61" s="49"/>
      <c r="F61" s="59">
        <f t="shared" si="9"/>
        <v>0</v>
      </c>
      <c r="G61" s="72">
        <v>0</v>
      </c>
      <c r="H61" s="60">
        <f t="shared" si="8"/>
        <v>0</v>
      </c>
      <c r="I61" s="147"/>
      <c r="J61" s="148"/>
      <c r="K61" s="119"/>
      <c r="M61" s="64">
        <f t="shared" si="1"/>
        <v>0</v>
      </c>
    </row>
    <row r="62" spans="2:13" ht="14.25" outlineLevel="1" x14ac:dyDescent="0.2">
      <c r="B62" s="52"/>
      <c r="C62" s="53"/>
      <c r="D62" s="47"/>
      <c r="E62" s="49"/>
      <c r="F62" s="59">
        <f t="shared" si="9"/>
        <v>0</v>
      </c>
      <c r="G62" s="72">
        <v>0</v>
      </c>
      <c r="H62" s="60">
        <f t="shared" si="8"/>
        <v>0</v>
      </c>
      <c r="I62" s="147"/>
      <c r="J62" s="148"/>
      <c r="K62" s="119"/>
      <c r="M62" s="64">
        <f t="shared" si="1"/>
        <v>0</v>
      </c>
    </row>
    <row r="63" spans="2:13" ht="14.25" outlineLevel="1" x14ac:dyDescent="0.2">
      <c r="B63" s="52"/>
      <c r="C63" s="53"/>
      <c r="D63" s="47"/>
      <c r="E63" s="49"/>
      <c r="F63" s="59">
        <f t="shared" si="9"/>
        <v>0</v>
      </c>
      <c r="G63" s="72">
        <v>0</v>
      </c>
      <c r="H63" s="60">
        <f t="shared" si="8"/>
        <v>0</v>
      </c>
      <c r="I63" s="147"/>
      <c r="J63" s="148"/>
      <c r="K63" s="119"/>
      <c r="M63" s="64">
        <f t="shared" si="1"/>
        <v>0</v>
      </c>
    </row>
    <row r="64" spans="2:13" ht="14.25" outlineLevel="1" x14ac:dyDescent="0.2">
      <c r="B64" s="52"/>
      <c r="C64" s="53"/>
      <c r="D64" s="47"/>
      <c r="E64" s="49"/>
      <c r="F64" s="59">
        <f t="shared" si="9"/>
        <v>0</v>
      </c>
      <c r="G64" s="72">
        <v>0</v>
      </c>
      <c r="H64" s="60">
        <f t="shared" si="8"/>
        <v>0</v>
      </c>
      <c r="I64" s="147"/>
      <c r="J64" s="148"/>
      <c r="K64" s="119"/>
      <c r="M64" s="64">
        <f t="shared" si="1"/>
        <v>0</v>
      </c>
    </row>
    <row r="65" spans="2:13" ht="14.25" outlineLevel="1" x14ac:dyDescent="0.2">
      <c r="B65" s="52"/>
      <c r="C65" s="53"/>
      <c r="D65" s="47"/>
      <c r="E65" s="49"/>
      <c r="F65" s="59">
        <f t="shared" si="9"/>
        <v>0</v>
      </c>
      <c r="G65" s="72">
        <v>0</v>
      </c>
      <c r="H65" s="60">
        <f t="shared" si="8"/>
        <v>0</v>
      </c>
      <c r="I65" s="147"/>
      <c r="J65" s="148"/>
      <c r="K65" s="119"/>
      <c r="M65" s="64">
        <f t="shared" si="1"/>
        <v>0</v>
      </c>
    </row>
    <row r="66" spans="2:13" ht="15" outlineLevel="1" thickBot="1" x14ac:dyDescent="0.25">
      <c r="B66" s="94"/>
      <c r="C66" s="81"/>
      <c r="D66" s="82"/>
      <c r="E66" s="83"/>
      <c r="F66" s="84">
        <f t="shared" si="9"/>
        <v>0</v>
      </c>
      <c r="G66" s="85">
        <v>0</v>
      </c>
      <c r="H66" s="66">
        <f t="shared" si="8"/>
        <v>0</v>
      </c>
      <c r="I66" s="167"/>
      <c r="J66" s="168"/>
      <c r="K66" s="119"/>
      <c r="M66" s="64">
        <f t="shared" si="1"/>
        <v>0</v>
      </c>
    </row>
    <row r="67" spans="2:13" ht="43.5" customHeight="1" thickTop="1" x14ac:dyDescent="0.2">
      <c r="B67" s="173" t="s">
        <v>58</v>
      </c>
      <c r="C67" s="174"/>
      <c r="D67" s="174"/>
      <c r="E67" s="175"/>
      <c r="F67" s="86">
        <f>SUM(F68:F72)</f>
        <v>0</v>
      </c>
      <c r="G67" s="86">
        <f>M67</f>
        <v>0</v>
      </c>
      <c r="H67" s="87">
        <f>SUM(H68:H72)</f>
        <v>0</v>
      </c>
      <c r="I67" s="51">
        <v>1</v>
      </c>
      <c r="J67" s="68">
        <f>F67*I67</f>
        <v>0</v>
      </c>
      <c r="K67" s="114">
        <f>IF(J144=F148,(J67*0.4),0)</f>
        <v>0</v>
      </c>
      <c r="M67" s="64">
        <f>SUM(M68:M72)</f>
        <v>0</v>
      </c>
    </row>
    <row r="68" spans="2:13" ht="14.25" x14ac:dyDescent="0.2">
      <c r="B68" s="52"/>
      <c r="C68" s="53"/>
      <c r="D68" s="47"/>
      <c r="E68" s="49"/>
      <c r="F68" s="59">
        <f>D68*E68</f>
        <v>0</v>
      </c>
      <c r="G68" s="72">
        <v>0.18</v>
      </c>
      <c r="H68" s="60">
        <f t="shared" si="8"/>
        <v>0</v>
      </c>
      <c r="I68" s="145"/>
      <c r="J68" s="146"/>
      <c r="K68" s="119"/>
      <c r="M68" s="64">
        <f t="shared" si="1"/>
        <v>0</v>
      </c>
    </row>
    <row r="69" spans="2:13" ht="14.25" x14ac:dyDescent="0.2">
      <c r="B69" s="52"/>
      <c r="C69" s="53"/>
      <c r="D69" s="47"/>
      <c r="E69" s="49"/>
      <c r="F69" s="59">
        <f t="shared" ref="F69:F72" si="10">D69*E69</f>
        <v>0</v>
      </c>
      <c r="G69" s="72">
        <v>0</v>
      </c>
      <c r="H69" s="60">
        <f t="shared" si="8"/>
        <v>0</v>
      </c>
      <c r="I69" s="147"/>
      <c r="J69" s="148"/>
      <c r="K69" s="119"/>
      <c r="M69" s="64">
        <f t="shared" si="1"/>
        <v>0</v>
      </c>
    </row>
    <row r="70" spans="2:13" ht="14.25" outlineLevel="1" x14ac:dyDescent="0.2">
      <c r="B70" s="52"/>
      <c r="C70" s="53"/>
      <c r="D70" s="47"/>
      <c r="E70" s="49"/>
      <c r="F70" s="59">
        <f t="shared" si="10"/>
        <v>0</v>
      </c>
      <c r="G70" s="72">
        <v>0</v>
      </c>
      <c r="H70" s="60">
        <f t="shared" si="8"/>
        <v>0</v>
      </c>
      <c r="I70" s="147"/>
      <c r="J70" s="148"/>
      <c r="K70" s="116"/>
      <c r="M70" s="64">
        <f t="shared" si="1"/>
        <v>0</v>
      </c>
    </row>
    <row r="71" spans="2:13" ht="14.25" outlineLevel="1" x14ac:dyDescent="0.2">
      <c r="B71" s="52"/>
      <c r="C71" s="53"/>
      <c r="D71" s="47"/>
      <c r="E71" s="49"/>
      <c r="F71" s="59">
        <f t="shared" si="10"/>
        <v>0</v>
      </c>
      <c r="G71" s="72">
        <v>0</v>
      </c>
      <c r="H71" s="60">
        <f t="shared" si="8"/>
        <v>0</v>
      </c>
      <c r="I71" s="147"/>
      <c r="J71" s="148"/>
      <c r="K71" s="116"/>
      <c r="M71" s="64">
        <f t="shared" si="1"/>
        <v>0</v>
      </c>
    </row>
    <row r="72" spans="2:13" ht="15" outlineLevel="1" thickBot="1" x14ac:dyDescent="0.25">
      <c r="B72" s="94"/>
      <c r="C72" s="81"/>
      <c r="D72" s="82"/>
      <c r="E72" s="83"/>
      <c r="F72" s="84">
        <f t="shared" si="10"/>
        <v>0</v>
      </c>
      <c r="G72" s="72">
        <v>0</v>
      </c>
      <c r="H72" s="60">
        <f t="shared" si="8"/>
        <v>0</v>
      </c>
      <c r="I72" s="167"/>
      <c r="J72" s="168"/>
      <c r="K72" s="116"/>
      <c r="M72" s="64">
        <f t="shared" ref="M72:M136" si="11">F72*G72</f>
        <v>0</v>
      </c>
    </row>
    <row r="73" spans="2:13" ht="30" customHeight="1" thickTop="1" thickBot="1" x14ac:dyDescent="0.25">
      <c r="B73" s="170" t="s">
        <v>23</v>
      </c>
      <c r="C73" s="171"/>
      <c r="D73" s="171"/>
      <c r="E73" s="172"/>
      <c r="F73" s="95">
        <f>F58+F67</f>
        <v>0</v>
      </c>
      <c r="G73" s="21">
        <f>G58+G67</f>
        <v>0</v>
      </c>
      <c r="H73" s="22">
        <f>H58+H67</f>
        <v>0</v>
      </c>
      <c r="I73" s="196">
        <f>IF(H155&gt;H154, "не дозволен износ", H155)</f>
        <v>0</v>
      </c>
      <c r="J73" s="197"/>
      <c r="K73" s="115">
        <f>IF(J144=F148,(I73*0.4),0)</f>
        <v>0</v>
      </c>
      <c r="M73" s="64">
        <f>G73</f>
        <v>0</v>
      </c>
    </row>
    <row r="74" spans="2:13" ht="36" customHeight="1" thickTop="1" thickBot="1" x14ac:dyDescent="0.35">
      <c r="B74" s="149" t="s">
        <v>41</v>
      </c>
      <c r="C74" s="150"/>
      <c r="D74" s="150"/>
      <c r="E74" s="151"/>
      <c r="F74" s="23">
        <f>(F15+F56+F73)</f>
        <v>0</v>
      </c>
      <c r="G74" s="23">
        <f>(G15+G56+G73)</f>
        <v>0</v>
      </c>
      <c r="H74" s="34">
        <f>(H15+H56+H73)</f>
        <v>0</v>
      </c>
      <c r="I74" s="109" t="s">
        <v>62</v>
      </c>
      <c r="J74" s="110">
        <f>IF(E155&gt;E154, "не дозволен износ", E155)</f>
        <v>0</v>
      </c>
      <c r="K74" s="121">
        <f>K15+K56+K73</f>
        <v>0</v>
      </c>
      <c r="M74" s="75">
        <f>G74</f>
        <v>0</v>
      </c>
    </row>
    <row r="75" spans="2:13" ht="29.25" customHeight="1" thickTop="1" thickBot="1" x14ac:dyDescent="0.25">
      <c r="B75" s="190"/>
      <c r="C75" s="191"/>
      <c r="D75" s="191"/>
      <c r="E75" s="191"/>
      <c r="F75" s="191"/>
      <c r="G75" s="191"/>
      <c r="H75" s="191"/>
      <c r="I75" s="191"/>
      <c r="J75" s="191"/>
      <c r="K75" s="192"/>
      <c r="M75" s="74"/>
    </row>
    <row r="76" spans="2:13" ht="44.25" customHeight="1" thickTop="1" thickBot="1" x14ac:dyDescent="0.25">
      <c r="B76" s="154" t="s">
        <v>20</v>
      </c>
      <c r="C76" s="155"/>
      <c r="D76" s="155"/>
      <c r="E76" s="155"/>
      <c r="F76" s="155"/>
      <c r="G76" s="155"/>
      <c r="H76" s="155"/>
      <c r="I76" s="155"/>
      <c r="J76" s="181"/>
      <c r="K76" s="134" t="s">
        <v>76</v>
      </c>
      <c r="M76" s="64"/>
    </row>
    <row r="77" spans="2:13" ht="44.25" customHeight="1" thickTop="1" thickBot="1" x14ac:dyDescent="0.25">
      <c r="B77" s="40" t="s">
        <v>27</v>
      </c>
      <c r="C77" s="24" t="s">
        <v>1</v>
      </c>
      <c r="D77" s="24" t="s">
        <v>2</v>
      </c>
      <c r="E77" s="24" t="s">
        <v>28</v>
      </c>
      <c r="F77" s="3" t="s">
        <v>31</v>
      </c>
      <c r="G77" s="3" t="s">
        <v>29</v>
      </c>
      <c r="H77" s="35" t="s">
        <v>30</v>
      </c>
      <c r="I77" s="38" t="s">
        <v>39</v>
      </c>
      <c r="J77" s="39" t="s">
        <v>40</v>
      </c>
      <c r="K77" s="118" t="s">
        <v>71</v>
      </c>
      <c r="M77" s="64"/>
    </row>
    <row r="78" spans="2:13" ht="63" customHeight="1" thickTop="1" x14ac:dyDescent="0.2">
      <c r="B78" s="169" t="s">
        <v>54</v>
      </c>
      <c r="C78" s="160"/>
      <c r="D78" s="160"/>
      <c r="E78" s="161"/>
      <c r="F78" s="30">
        <f>SUM(F79:F85)</f>
        <v>0</v>
      </c>
      <c r="G78" s="30">
        <f>M78</f>
        <v>0</v>
      </c>
      <c r="H78" s="33">
        <f>SUM(H79:H85)</f>
        <v>0</v>
      </c>
      <c r="I78" s="124">
        <v>1</v>
      </c>
      <c r="J78" s="125">
        <f>F78*I78</f>
        <v>0</v>
      </c>
      <c r="K78" s="126">
        <f>IF(J144=F148,(J78*0.4),0)</f>
        <v>0</v>
      </c>
      <c r="M78" s="64">
        <f>SUM(M79:M85)</f>
        <v>0</v>
      </c>
    </row>
    <row r="79" spans="2:13" ht="14.25" x14ac:dyDescent="0.2">
      <c r="B79" s="73"/>
      <c r="C79" s="53"/>
      <c r="D79" s="47"/>
      <c r="E79" s="49"/>
      <c r="F79" s="59">
        <f t="shared" ref="F79:F85" si="12">D79*E79</f>
        <v>0</v>
      </c>
      <c r="G79" s="72">
        <v>0.18</v>
      </c>
      <c r="H79" s="60">
        <f t="shared" ref="H79:H128" si="13">F79+M79</f>
        <v>0</v>
      </c>
      <c r="I79" s="145"/>
      <c r="J79" s="146"/>
      <c r="K79" s="119"/>
      <c r="M79" s="64">
        <f t="shared" si="11"/>
        <v>0</v>
      </c>
    </row>
    <row r="80" spans="2:13" ht="14.25" x14ac:dyDescent="0.2">
      <c r="B80" s="73"/>
      <c r="C80" s="53"/>
      <c r="D80" s="47"/>
      <c r="E80" s="49"/>
      <c r="F80" s="59">
        <f t="shared" si="12"/>
        <v>0</v>
      </c>
      <c r="G80" s="72">
        <v>0.18</v>
      </c>
      <c r="H80" s="60">
        <f t="shared" si="13"/>
        <v>0</v>
      </c>
      <c r="I80" s="147"/>
      <c r="J80" s="148"/>
      <c r="K80" s="119"/>
      <c r="M80" s="64">
        <f t="shared" si="11"/>
        <v>0</v>
      </c>
    </row>
    <row r="81" spans="2:13" ht="14.25" outlineLevel="1" x14ac:dyDescent="0.2">
      <c r="B81" s="73"/>
      <c r="C81" s="53"/>
      <c r="D81" s="47"/>
      <c r="E81" s="49"/>
      <c r="F81" s="59">
        <f t="shared" si="12"/>
        <v>0</v>
      </c>
      <c r="G81" s="72">
        <v>0</v>
      </c>
      <c r="H81" s="60">
        <f t="shared" si="13"/>
        <v>0</v>
      </c>
      <c r="I81" s="147"/>
      <c r="J81" s="148"/>
      <c r="K81" s="119"/>
      <c r="M81" s="64">
        <f t="shared" si="11"/>
        <v>0</v>
      </c>
    </row>
    <row r="82" spans="2:13" ht="14.25" outlineLevel="1" x14ac:dyDescent="0.2">
      <c r="B82" s="73"/>
      <c r="C82" s="53"/>
      <c r="D82" s="47"/>
      <c r="E82" s="49"/>
      <c r="F82" s="59">
        <f t="shared" si="12"/>
        <v>0</v>
      </c>
      <c r="G82" s="72">
        <v>0</v>
      </c>
      <c r="H82" s="60">
        <f t="shared" si="13"/>
        <v>0</v>
      </c>
      <c r="I82" s="147"/>
      <c r="J82" s="148"/>
      <c r="K82" s="119"/>
      <c r="M82" s="64">
        <f t="shared" si="11"/>
        <v>0</v>
      </c>
    </row>
    <row r="83" spans="2:13" ht="14.25" outlineLevel="1" x14ac:dyDescent="0.2">
      <c r="B83" s="73"/>
      <c r="C83" s="53"/>
      <c r="D83" s="47"/>
      <c r="E83" s="49"/>
      <c r="F83" s="59">
        <f t="shared" si="12"/>
        <v>0</v>
      </c>
      <c r="G83" s="72">
        <v>0</v>
      </c>
      <c r="H83" s="60">
        <f t="shared" si="13"/>
        <v>0</v>
      </c>
      <c r="I83" s="147"/>
      <c r="J83" s="148"/>
      <c r="K83" s="119"/>
      <c r="M83" s="64">
        <f t="shared" si="11"/>
        <v>0</v>
      </c>
    </row>
    <row r="84" spans="2:13" ht="14.25" outlineLevel="1" x14ac:dyDescent="0.2">
      <c r="B84" s="73"/>
      <c r="C84" s="53"/>
      <c r="D84" s="47"/>
      <c r="E84" s="49"/>
      <c r="F84" s="59">
        <f t="shared" si="12"/>
        <v>0</v>
      </c>
      <c r="G84" s="72">
        <v>0</v>
      </c>
      <c r="H84" s="60">
        <f t="shared" si="13"/>
        <v>0</v>
      </c>
      <c r="I84" s="147"/>
      <c r="J84" s="148"/>
      <c r="K84" s="119"/>
      <c r="M84" s="64">
        <f t="shared" si="11"/>
        <v>0</v>
      </c>
    </row>
    <row r="85" spans="2:13" ht="15" outlineLevel="1" thickBot="1" x14ac:dyDescent="0.25">
      <c r="B85" s="52"/>
      <c r="C85" s="77"/>
      <c r="D85" s="78"/>
      <c r="E85" s="49"/>
      <c r="F85" s="65">
        <f t="shared" si="12"/>
        <v>0</v>
      </c>
      <c r="G85" s="72">
        <v>0</v>
      </c>
      <c r="H85" s="58">
        <f t="shared" si="13"/>
        <v>0</v>
      </c>
      <c r="I85" s="147"/>
      <c r="J85" s="148"/>
      <c r="K85" s="119"/>
      <c r="M85" s="64">
        <f t="shared" si="11"/>
        <v>0</v>
      </c>
    </row>
    <row r="86" spans="2:13" ht="57" customHeight="1" thickTop="1" x14ac:dyDescent="0.2">
      <c r="B86" s="169" t="s">
        <v>55</v>
      </c>
      <c r="C86" s="160"/>
      <c r="D86" s="160"/>
      <c r="E86" s="161"/>
      <c r="F86" s="30">
        <f>SUM(F87:F105)</f>
        <v>0</v>
      </c>
      <c r="G86" s="30">
        <f>M86</f>
        <v>0</v>
      </c>
      <c r="H86" s="33">
        <f>F86+G86</f>
        <v>0</v>
      </c>
      <c r="I86" s="124">
        <v>1</v>
      </c>
      <c r="J86" s="99">
        <f>F86*I86</f>
        <v>0</v>
      </c>
      <c r="K86" s="126">
        <f>IF(J144=F148,(J86*0.4),0)</f>
        <v>0</v>
      </c>
      <c r="M86" s="64">
        <f>SUM(M87:M105)</f>
        <v>0</v>
      </c>
    </row>
    <row r="87" spans="2:13" ht="14.25" x14ac:dyDescent="0.2">
      <c r="B87" s="73"/>
      <c r="C87" s="53"/>
      <c r="D87" s="47"/>
      <c r="E87" s="49"/>
      <c r="F87" s="59">
        <f t="shared" ref="F87:F105" si="14">D87*E87</f>
        <v>0</v>
      </c>
      <c r="G87" s="72">
        <v>0.18</v>
      </c>
      <c r="H87" s="60">
        <f t="shared" si="13"/>
        <v>0</v>
      </c>
      <c r="I87" s="145"/>
      <c r="J87" s="146"/>
      <c r="K87" s="119"/>
      <c r="M87" s="64">
        <f t="shared" si="11"/>
        <v>0</v>
      </c>
    </row>
    <row r="88" spans="2:13" ht="14.25" x14ac:dyDescent="0.2">
      <c r="B88" s="73"/>
      <c r="C88" s="53"/>
      <c r="D88" s="47"/>
      <c r="E88" s="49"/>
      <c r="F88" s="59">
        <f t="shared" si="14"/>
        <v>0</v>
      </c>
      <c r="G88" s="72">
        <v>0</v>
      </c>
      <c r="H88" s="60">
        <f t="shared" si="13"/>
        <v>0</v>
      </c>
      <c r="I88" s="147"/>
      <c r="J88" s="148"/>
      <c r="K88" s="119"/>
      <c r="M88" s="64">
        <f t="shared" si="11"/>
        <v>0</v>
      </c>
    </row>
    <row r="89" spans="2:13" ht="14.25" outlineLevel="1" x14ac:dyDescent="0.2">
      <c r="B89" s="73"/>
      <c r="C89" s="53"/>
      <c r="D89" s="47"/>
      <c r="E89" s="49"/>
      <c r="F89" s="59">
        <f t="shared" si="14"/>
        <v>0</v>
      </c>
      <c r="G89" s="72">
        <v>0</v>
      </c>
      <c r="H89" s="60">
        <f t="shared" si="13"/>
        <v>0</v>
      </c>
      <c r="I89" s="147"/>
      <c r="J89" s="148"/>
      <c r="K89" s="119"/>
      <c r="M89" s="64">
        <f t="shared" si="11"/>
        <v>0</v>
      </c>
    </row>
    <row r="90" spans="2:13" ht="14.25" outlineLevel="1" x14ac:dyDescent="0.2">
      <c r="B90" s="73"/>
      <c r="C90" s="53"/>
      <c r="D90" s="47"/>
      <c r="E90" s="49"/>
      <c r="F90" s="59">
        <f t="shared" si="14"/>
        <v>0</v>
      </c>
      <c r="G90" s="72">
        <v>0</v>
      </c>
      <c r="H90" s="60">
        <f t="shared" si="13"/>
        <v>0</v>
      </c>
      <c r="I90" s="147"/>
      <c r="J90" s="148"/>
      <c r="K90" s="119"/>
      <c r="M90" s="64">
        <f t="shared" si="11"/>
        <v>0</v>
      </c>
    </row>
    <row r="91" spans="2:13" ht="14.25" outlineLevel="1" x14ac:dyDescent="0.2">
      <c r="B91" s="73"/>
      <c r="C91" s="53"/>
      <c r="D91" s="47"/>
      <c r="E91" s="49"/>
      <c r="F91" s="59">
        <f t="shared" si="14"/>
        <v>0</v>
      </c>
      <c r="G91" s="72">
        <v>0</v>
      </c>
      <c r="H91" s="60">
        <f t="shared" si="13"/>
        <v>0</v>
      </c>
      <c r="I91" s="147"/>
      <c r="J91" s="148"/>
      <c r="K91" s="119"/>
      <c r="M91" s="64">
        <f t="shared" si="11"/>
        <v>0</v>
      </c>
    </row>
    <row r="92" spans="2:13" ht="14.25" outlineLevel="1" x14ac:dyDescent="0.2">
      <c r="B92" s="73"/>
      <c r="C92" s="53"/>
      <c r="D92" s="47"/>
      <c r="E92" s="49"/>
      <c r="F92" s="59">
        <f t="shared" si="14"/>
        <v>0</v>
      </c>
      <c r="G92" s="72">
        <v>0</v>
      </c>
      <c r="H92" s="60">
        <f t="shared" si="13"/>
        <v>0</v>
      </c>
      <c r="I92" s="147"/>
      <c r="J92" s="148"/>
      <c r="K92" s="119"/>
      <c r="M92" s="64">
        <f t="shared" si="11"/>
        <v>0</v>
      </c>
    </row>
    <row r="93" spans="2:13" ht="14.25" outlineLevel="1" x14ac:dyDescent="0.2">
      <c r="B93" s="73"/>
      <c r="C93" s="53"/>
      <c r="D93" s="47"/>
      <c r="E93" s="49"/>
      <c r="F93" s="59">
        <f t="shared" si="14"/>
        <v>0</v>
      </c>
      <c r="G93" s="72">
        <v>0</v>
      </c>
      <c r="H93" s="60">
        <f t="shared" si="13"/>
        <v>0</v>
      </c>
      <c r="I93" s="147"/>
      <c r="J93" s="148"/>
      <c r="K93" s="119"/>
      <c r="M93" s="64">
        <f t="shared" si="11"/>
        <v>0</v>
      </c>
    </row>
    <row r="94" spans="2:13" ht="14.25" outlineLevel="1" x14ac:dyDescent="0.2">
      <c r="B94" s="73"/>
      <c r="C94" s="53"/>
      <c r="D94" s="47"/>
      <c r="E94" s="49"/>
      <c r="F94" s="59">
        <f t="shared" si="14"/>
        <v>0</v>
      </c>
      <c r="G94" s="72">
        <v>0</v>
      </c>
      <c r="H94" s="60">
        <f t="shared" si="13"/>
        <v>0</v>
      </c>
      <c r="I94" s="147"/>
      <c r="J94" s="148"/>
      <c r="K94" s="119"/>
      <c r="M94" s="64">
        <f t="shared" si="11"/>
        <v>0</v>
      </c>
    </row>
    <row r="95" spans="2:13" ht="14.25" outlineLevel="1" x14ac:dyDescent="0.2">
      <c r="B95" s="73"/>
      <c r="C95" s="53"/>
      <c r="D95" s="47"/>
      <c r="E95" s="49"/>
      <c r="F95" s="59">
        <f t="shared" si="14"/>
        <v>0</v>
      </c>
      <c r="G95" s="72">
        <v>0</v>
      </c>
      <c r="H95" s="60">
        <f t="shared" si="13"/>
        <v>0</v>
      </c>
      <c r="I95" s="147"/>
      <c r="J95" s="148"/>
      <c r="K95" s="119"/>
      <c r="M95" s="64">
        <f t="shared" si="11"/>
        <v>0</v>
      </c>
    </row>
    <row r="96" spans="2:13" ht="14.25" outlineLevel="1" x14ac:dyDescent="0.2">
      <c r="B96" s="73"/>
      <c r="C96" s="53"/>
      <c r="D96" s="47"/>
      <c r="E96" s="49"/>
      <c r="F96" s="59">
        <f t="shared" si="14"/>
        <v>0</v>
      </c>
      <c r="G96" s="72">
        <v>0</v>
      </c>
      <c r="H96" s="60">
        <f t="shared" si="13"/>
        <v>0</v>
      </c>
      <c r="I96" s="147"/>
      <c r="J96" s="148"/>
      <c r="K96" s="119"/>
      <c r="M96" s="64">
        <f t="shared" si="11"/>
        <v>0</v>
      </c>
    </row>
    <row r="97" spans="2:13" ht="14.25" outlineLevel="1" x14ac:dyDescent="0.2">
      <c r="B97" s="73"/>
      <c r="C97" s="53"/>
      <c r="D97" s="47"/>
      <c r="E97" s="49"/>
      <c r="F97" s="59">
        <f t="shared" si="14"/>
        <v>0</v>
      </c>
      <c r="G97" s="72">
        <v>0</v>
      </c>
      <c r="H97" s="60">
        <f t="shared" si="13"/>
        <v>0</v>
      </c>
      <c r="I97" s="147"/>
      <c r="J97" s="148"/>
      <c r="K97" s="119"/>
      <c r="M97" s="64">
        <f t="shared" si="11"/>
        <v>0</v>
      </c>
    </row>
    <row r="98" spans="2:13" ht="14.25" outlineLevel="1" x14ac:dyDescent="0.2">
      <c r="B98" s="73"/>
      <c r="C98" s="53"/>
      <c r="D98" s="47"/>
      <c r="E98" s="49"/>
      <c r="F98" s="59">
        <f t="shared" si="14"/>
        <v>0</v>
      </c>
      <c r="G98" s="72">
        <v>0</v>
      </c>
      <c r="H98" s="60">
        <f t="shared" si="13"/>
        <v>0</v>
      </c>
      <c r="I98" s="147"/>
      <c r="J98" s="148"/>
      <c r="K98" s="119"/>
      <c r="M98" s="64">
        <f t="shared" si="11"/>
        <v>0</v>
      </c>
    </row>
    <row r="99" spans="2:13" ht="14.25" outlineLevel="1" x14ac:dyDescent="0.2">
      <c r="B99" s="73"/>
      <c r="C99" s="53"/>
      <c r="D99" s="47"/>
      <c r="E99" s="49"/>
      <c r="F99" s="59">
        <f t="shared" si="14"/>
        <v>0</v>
      </c>
      <c r="G99" s="72">
        <v>0</v>
      </c>
      <c r="H99" s="60">
        <f t="shared" si="13"/>
        <v>0</v>
      </c>
      <c r="I99" s="147"/>
      <c r="J99" s="148"/>
      <c r="K99" s="119"/>
      <c r="M99" s="64">
        <f t="shared" si="11"/>
        <v>0</v>
      </c>
    </row>
    <row r="100" spans="2:13" ht="14.25" outlineLevel="1" x14ac:dyDescent="0.2">
      <c r="B100" s="73"/>
      <c r="C100" s="53"/>
      <c r="D100" s="47"/>
      <c r="E100" s="49"/>
      <c r="F100" s="59">
        <f t="shared" si="14"/>
        <v>0</v>
      </c>
      <c r="G100" s="72">
        <v>0</v>
      </c>
      <c r="H100" s="60">
        <f t="shared" si="13"/>
        <v>0</v>
      </c>
      <c r="I100" s="147"/>
      <c r="J100" s="148"/>
      <c r="K100" s="119"/>
      <c r="M100" s="64">
        <f t="shared" si="11"/>
        <v>0</v>
      </c>
    </row>
    <row r="101" spans="2:13" ht="14.25" outlineLevel="1" x14ac:dyDescent="0.2">
      <c r="B101" s="73"/>
      <c r="C101" s="53"/>
      <c r="D101" s="47"/>
      <c r="E101" s="49"/>
      <c r="F101" s="59">
        <f t="shared" si="14"/>
        <v>0</v>
      </c>
      <c r="G101" s="72">
        <v>0</v>
      </c>
      <c r="H101" s="60">
        <f t="shared" si="13"/>
        <v>0</v>
      </c>
      <c r="I101" s="147"/>
      <c r="J101" s="148"/>
      <c r="K101" s="119"/>
      <c r="M101" s="64">
        <f t="shared" si="11"/>
        <v>0</v>
      </c>
    </row>
    <row r="102" spans="2:13" ht="14.25" outlineLevel="1" x14ac:dyDescent="0.2">
      <c r="B102" s="73"/>
      <c r="C102" s="53"/>
      <c r="D102" s="47"/>
      <c r="E102" s="49"/>
      <c r="F102" s="59">
        <f t="shared" si="14"/>
        <v>0</v>
      </c>
      <c r="G102" s="72">
        <v>0</v>
      </c>
      <c r="H102" s="60">
        <f t="shared" si="13"/>
        <v>0</v>
      </c>
      <c r="I102" s="147"/>
      <c r="J102" s="148"/>
      <c r="K102" s="119"/>
      <c r="M102" s="64">
        <f t="shared" si="11"/>
        <v>0</v>
      </c>
    </row>
    <row r="103" spans="2:13" ht="14.25" outlineLevel="1" x14ac:dyDescent="0.2">
      <c r="B103" s="73"/>
      <c r="C103" s="53"/>
      <c r="D103" s="47"/>
      <c r="E103" s="49"/>
      <c r="F103" s="59">
        <f t="shared" si="14"/>
        <v>0</v>
      </c>
      <c r="G103" s="72">
        <v>0</v>
      </c>
      <c r="H103" s="60">
        <f t="shared" si="13"/>
        <v>0</v>
      </c>
      <c r="I103" s="147"/>
      <c r="J103" s="148"/>
      <c r="K103" s="119"/>
      <c r="M103" s="64">
        <f t="shared" si="11"/>
        <v>0</v>
      </c>
    </row>
    <row r="104" spans="2:13" ht="14.25" outlineLevel="1" x14ac:dyDescent="0.2">
      <c r="B104" s="73"/>
      <c r="C104" s="53"/>
      <c r="D104" s="47"/>
      <c r="E104" s="49"/>
      <c r="F104" s="59">
        <f t="shared" si="14"/>
        <v>0</v>
      </c>
      <c r="G104" s="72">
        <v>0</v>
      </c>
      <c r="H104" s="60">
        <f t="shared" si="13"/>
        <v>0</v>
      </c>
      <c r="I104" s="147"/>
      <c r="J104" s="148"/>
      <c r="K104" s="119"/>
      <c r="M104" s="64">
        <f t="shared" si="11"/>
        <v>0</v>
      </c>
    </row>
    <row r="105" spans="2:13" ht="15" outlineLevel="1" thickBot="1" x14ac:dyDescent="0.25">
      <c r="B105" s="52"/>
      <c r="C105" s="77"/>
      <c r="D105" s="78"/>
      <c r="E105" s="49"/>
      <c r="F105" s="65">
        <f t="shared" si="14"/>
        <v>0</v>
      </c>
      <c r="G105" s="72">
        <v>0</v>
      </c>
      <c r="H105" s="58">
        <f t="shared" si="13"/>
        <v>0</v>
      </c>
      <c r="I105" s="167"/>
      <c r="J105" s="168"/>
      <c r="K105" s="119"/>
      <c r="M105" s="64">
        <f t="shared" si="11"/>
        <v>0</v>
      </c>
    </row>
    <row r="106" spans="2:13" ht="48.75" customHeight="1" thickTop="1" x14ac:dyDescent="0.2">
      <c r="B106" s="169" t="s">
        <v>56</v>
      </c>
      <c r="C106" s="160"/>
      <c r="D106" s="160"/>
      <c r="E106" s="161"/>
      <c r="F106" s="30">
        <f>SUM(F107:F121)</f>
        <v>0</v>
      </c>
      <c r="G106" s="30">
        <f>M106</f>
        <v>0</v>
      </c>
      <c r="H106" s="33">
        <f>SUM(H107:H121)</f>
        <v>0</v>
      </c>
      <c r="I106" s="127">
        <v>1</v>
      </c>
      <c r="J106" s="99">
        <f>F106*I106</f>
        <v>0</v>
      </c>
      <c r="K106" s="120">
        <f>IF(J144=F148,(J106*0.4),0)</f>
        <v>0</v>
      </c>
      <c r="M106" s="64">
        <f>SUM(M107:M121)</f>
        <v>0</v>
      </c>
    </row>
    <row r="107" spans="2:13" ht="14.25" x14ac:dyDescent="0.2">
      <c r="B107" s="54"/>
      <c r="C107" s="53"/>
      <c r="D107" s="47"/>
      <c r="E107" s="49"/>
      <c r="F107" s="59">
        <f t="shared" ref="F107:F121" si="15">D107*E107</f>
        <v>0</v>
      </c>
      <c r="G107" s="72">
        <v>0.18</v>
      </c>
      <c r="H107" s="60">
        <f t="shared" si="13"/>
        <v>0</v>
      </c>
      <c r="I107" s="165"/>
      <c r="J107" s="146"/>
      <c r="K107" s="119"/>
      <c r="M107" s="64">
        <f t="shared" si="11"/>
        <v>0</v>
      </c>
    </row>
    <row r="108" spans="2:13" ht="14.25" x14ac:dyDescent="0.2">
      <c r="B108" s="54"/>
      <c r="C108" s="53"/>
      <c r="D108" s="47"/>
      <c r="E108" s="49"/>
      <c r="F108" s="59">
        <f t="shared" si="15"/>
        <v>0</v>
      </c>
      <c r="G108" s="72">
        <v>0.18</v>
      </c>
      <c r="H108" s="60">
        <f t="shared" si="13"/>
        <v>0</v>
      </c>
      <c r="I108" s="166"/>
      <c r="J108" s="148"/>
      <c r="K108" s="119"/>
      <c r="M108" s="64">
        <f t="shared" si="11"/>
        <v>0</v>
      </c>
    </row>
    <row r="109" spans="2:13" ht="14.25" outlineLevel="1" x14ac:dyDescent="0.2">
      <c r="B109" s="54"/>
      <c r="C109" s="53"/>
      <c r="D109" s="47"/>
      <c r="E109" s="49"/>
      <c r="F109" s="59">
        <f t="shared" si="15"/>
        <v>0</v>
      </c>
      <c r="G109" s="72">
        <v>0</v>
      </c>
      <c r="H109" s="60">
        <f t="shared" si="13"/>
        <v>0</v>
      </c>
      <c r="I109" s="166"/>
      <c r="J109" s="148"/>
      <c r="K109" s="119"/>
      <c r="M109" s="64">
        <f t="shared" si="11"/>
        <v>0</v>
      </c>
    </row>
    <row r="110" spans="2:13" ht="14.25" outlineLevel="1" x14ac:dyDescent="0.2">
      <c r="B110" s="54"/>
      <c r="C110" s="53"/>
      <c r="D110" s="47"/>
      <c r="E110" s="49"/>
      <c r="F110" s="59">
        <f t="shared" si="15"/>
        <v>0</v>
      </c>
      <c r="G110" s="72">
        <v>0</v>
      </c>
      <c r="H110" s="60">
        <f t="shared" si="13"/>
        <v>0</v>
      </c>
      <c r="I110" s="166"/>
      <c r="J110" s="148"/>
      <c r="K110" s="119"/>
      <c r="M110" s="64">
        <f t="shared" si="11"/>
        <v>0</v>
      </c>
    </row>
    <row r="111" spans="2:13" ht="14.25" outlineLevel="1" x14ac:dyDescent="0.2">
      <c r="B111" s="54"/>
      <c r="C111" s="53"/>
      <c r="D111" s="47"/>
      <c r="E111" s="49"/>
      <c r="F111" s="59">
        <f t="shared" si="15"/>
        <v>0</v>
      </c>
      <c r="G111" s="72">
        <v>0</v>
      </c>
      <c r="H111" s="60">
        <f t="shared" si="13"/>
        <v>0</v>
      </c>
      <c r="I111" s="166"/>
      <c r="J111" s="148"/>
      <c r="K111" s="119"/>
      <c r="M111" s="64">
        <f t="shared" si="11"/>
        <v>0</v>
      </c>
    </row>
    <row r="112" spans="2:13" ht="14.25" outlineLevel="1" x14ac:dyDescent="0.2">
      <c r="B112" s="54"/>
      <c r="C112" s="53"/>
      <c r="D112" s="47"/>
      <c r="E112" s="49"/>
      <c r="F112" s="59">
        <f t="shared" si="15"/>
        <v>0</v>
      </c>
      <c r="G112" s="72">
        <v>0</v>
      </c>
      <c r="H112" s="60">
        <f t="shared" si="13"/>
        <v>0</v>
      </c>
      <c r="I112" s="166"/>
      <c r="J112" s="148"/>
      <c r="K112" s="119"/>
      <c r="M112" s="64">
        <f t="shared" si="11"/>
        <v>0</v>
      </c>
    </row>
    <row r="113" spans="2:13" ht="14.25" outlineLevel="1" x14ac:dyDescent="0.2">
      <c r="B113" s="54"/>
      <c r="C113" s="53"/>
      <c r="D113" s="47"/>
      <c r="E113" s="49"/>
      <c r="F113" s="59">
        <f t="shared" si="15"/>
        <v>0</v>
      </c>
      <c r="G113" s="72">
        <v>0</v>
      </c>
      <c r="H113" s="60">
        <f t="shared" si="13"/>
        <v>0</v>
      </c>
      <c r="I113" s="166"/>
      <c r="J113" s="148"/>
      <c r="K113" s="119"/>
      <c r="M113" s="64">
        <f t="shared" si="11"/>
        <v>0</v>
      </c>
    </row>
    <row r="114" spans="2:13" ht="14.25" outlineLevel="1" x14ac:dyDescent="0.2">
      <c r="B114" s="54"/>
      <c r="C114" s="53"/>
      <c r="D114" s="47"/>
      <c r="E114" s="49"/>
      <c r="F114" s="59">
        <f t="shared" si="15"/>
        <v>0</v>
      </c>
      <c r="G114" s="72">
        <v>0</v>
      </c>
      <c r="H114" s="60">
        <f t="shared" si="13"/>
        <v>0</v>
      </c>
      <c r="I114" s="166"/>
      <c r="J114" s="148"/>
      <c r="K114" s="119"/>
      <c r="M114" s="64">
        <f t="shared" si="11"/>
        <v>0</v>
      </c>
    </row>
    <row r="115" spans="2:13" ht="14.25" outlineLevel="1" x14ac:dyDescent="0.2">
      <c r="B115" s="54"/>
      <c r="C115" s="53"/>
      <c r="D115" s="47"/>
      <c r="E115" s="49"/>
      <c r="F115" s="59">
        <f t="shared" si="15"/>
        <v>0</v>
      </c>
      <c r="G115" s="72">
        <v>0</v>
      </c>
      <c r="H115" s="60">
        <f t="shared" si="13"/>
        <v>0</v>
      </c>
      <c r="I115" s="166"/>
      <c r="J115" s="148"/>
      <c r="K115" s="119"/>
      <c r="M115" s="64">
        <f t="shared" si="11"/>
        <v>0</v>
      </c>
    </row>
    <row r="116" spans="2:13" ht="14.25" outlineLevel="1" x14ac:dyDescent="0.2">
      <c r="B116" s="54"/>
      <c r="C116" s="53"/>
      <c r="D116" s="47"/>
      <c r="E116" s="49"/>
      <c r="F116" s="59">
        <f t="shared" si="15"/>
        <v>0</v>
      </c>
      <c r="G116" s="72">
        <v>0</v>
      </c>
      <c r="H116" s="60">
        <f t="shared" si="13"/>
        <v>0</v>
      </c>
      <c r="I116" s="166"/>
      <c r="J116" s="148"/>
      <c r="K116" s="119"/>
      <c r="M116" s="64">
        <f t="shared" si="11"/>
        <v>0</v>
      </c>
    </row>
    <row r="117" spans="2:13" ht="14.25" outlineLevel="1" x14ac:dyDescent="0.2">
      <c r="B117" s="54"/>
      <c r="C117" s="53"/>
      <c r="D117" s="47"/>
      <c r="E117" s="49"/>
      <c r="F117" s="59">
        <f t="shared" si="15"/>
        <v>0</v>
      </c>
      <c r="G117" s="72">
        <v>0</v>
      </c>
      <c r="H117" s="60">
        <f t="shared" si="13"/>
        <v>0</v>
      </c>
      <c r="I117" s="166"/>
      <c r="J117" s="148"/>
      <c r="K117" s="119"/>
      <c r="M117" s="64">
        <f t="shared" si="11"/>
        <v>0</v>
      </c>
    </row>
    <row r="118" spans="2:13" ht="14.25" outlineLevel="1" x14ac:dyDescent="0.2">
      <c r="B118" s="54"/>
      <c r="C118" s="53"/>
      <c r="D118" s="47"/>
      <c r="E118" s="49"/>
      <c r="F118" s="59">
        <f t="shared" si="15"/>
        <v>0</v>
      </c>
      <c r="G118" s="72">
        <v>0</v>
      </c>
      <c r="H118" s="60">
        <f t="shared" si="13"/>
        <v>0</v>
      </c>
      <c r="I118" s="166"/>
      <c r="J118" s="148"/>
      <c r="K118" s="119"/>
      <c r="M118" s="64">
        <f t="shared" si="11"/>
        <v>0</v>
      </c>
    </row>
    <row r="119" spans="2:13" ht="14.25" outlineLevel="1" x14ac:dyDescent="0.2">
      <c r="B119" s="54"/>
      <c r="C119" s="53"/>
      <c r="D119" s="47"/>
      <c r="E119" s="49"/>
      <c r="F119" s="59">
        <f t="shared" si="15"/>
        <v>0</v>
      </c>
      <c r="G119" s="72">
        <v>0</v>
      </c>
      <c r="H119" s="60">
        <f t="shared" si="13"/>
        <v>0</v>
      </c>
      <c r="I119" s="166"/>
      <c r="J119" s="148"/>
      <c r="K119" s="119"/>
      <c r="M119" s="64">
        <f t="shared" si="11"/>
        <v>0</v>
      </c>
    </row>
    <row r="120" spans="2:13" ht="14.25" outlineLevel="1" x14ac:dyDescent="0.2">
      <c r="B120" s="76"/>
      <c r="C120" s="77"/>
      <c r="D120" s="78"/>
      <c r="E120" s="49"/>
      <c r="F120" s="65">
        <f t="shared" si="15"/>
        <v>0</v>
      </c>
      <c r="G120" s="72">
        <v>0</v>
      </c>
      <c r="H120" s="58">
        <f t="shared" si="13"/>
        <v>0</v>
      </c>
      <c r="I120" s="166"/>
      <c r="J120" s="148"/>
      <c r="K120" s="119"/>
      <c r="M120" s="79">
        <f t="shared" si="11"/>
        <v>0</v>
      </c>
    </row>
    <row r="121" spans="2:13" ht="15" outlineLevel="1" thickBot="1" x14ac:dyDescent="0.25">
      <c r="B121" s="76"/>
      <c r="C121" s="77"/>
      <c r="D121" s="78"/>
      <c r="E121" s="49"/>
      <c r="F121" s="65">
        <f t="shared" si="15"/>
        <v>0</v>
      </c>
      <c r="G121" s="72">
        <v>0</v>
      </c>
      <c r="H121" s="65">
        <f t="shared" si="13"/>
        <v>0</v>
      </c>
      <c r="I121" s="166"/>
      <c r="J121" s="148"/>
      <c r="K121" s="119"/>
      <c r="M121" s="59">
        <f t="shared" si="11"/>
        <v>0</v>
      </c>
    </row>
    <row r="122" spans="2:13" ht="66.75" customHeight="1" thickTop="1" x14ac:dyDescent="0.2">
      <c r="B122" s="169" t="s">
        <v>67</v>
      </c>
      <c r="C122" s="160"/>
      <c r="D122" s="160"/>
      <c r="E122" s="201"/>
      <c r="F122" s="128">
        <f>SUM(F123:F128)</f>
        <v>0</v>
      </c>
      <c r="G122" s="30">
        <f>M122</f>
        <v>0</v>
      </c>
      <c r="H122" s="33">
        <f>SUM(H123:H128)</f>
        <v>0</v>
      </c>
      <c r="I122" s="127">
        <v>1</v>
      </c>
      <c r="J122" s="99">
        <f>F122*I122</f>
        <v>0</v>
      </c>
      <c r="K122" s="120">
        <f>IF(J144=F148,(J122*0.4),0)</f>
        <v>0</v>
      </c>
      <c r="M122" s="64">
        <f>SUM(M123:M128)</f>
        <v>0</v>
      </c>
    </row>
    <row r="123" spans="2:13" ht="14.25" x14ac:dyDescent="0.2">
      <c r="B123" s="54"/>
      <c r="C123" s="53"/>
      <c r="D123" s="47"/>
      <c r="E123" s="89"/>
      <c r="F123" s="88">
        <f t="shared" ref="F123:F128" si="16">D123*E123</f>
        <v>0</v>
      </c>
      <c r="G123" s="72">
        <v>0.05</v>
      </c>
      <c r="H123" s="60">
        <f t="shared" si="13"/>
        <v>0</v>
      </c>
      <c r="I123" s="145"/>
      <c r="J123" s="146"/>
      <c r="K123" s="119"/>
      <c r="M123" s="64">
        <f t="shared" si="11"/>
        <v>0</v>
      </c>
    </row>
    <row r="124" spans="2:13" ht="14.25" x14ac:dyDescent="0.2">
      <c r="B124" s="54"/>
      <c r="C124" s="53"/>
      <c r="D124" s="47"/>
      <c r="E124" s="89"/>
      <c r="F124" s="88">
        <f>D124*E124</f>
        <v>0</v>
      </c>
      <c r="G124" s="72">
        <v>0.18</v>
      </c>
      <c r="H124" s="60">
        <f t="shared" si="13"/>
        <v>0</v>
      </c>
      <c r="I124" s="147"/>
      <c r="J124" s="148"/>
      <c r="K124" s="119"/>
      <c r="M124" s="64">
        <f t="shared" si="11"/>
        <v>0</v>
      </c>
    </row>
    <row r="125" spans="2:13" ht="14.25" outlineLevel="1" x14ac:dyDescent="0.2">
      <c r="B125" s="54"/>
      <c r="C125" s="53"/>
      <c r="D125" s="47"/>
      <c r="E125" s="89"/>
      <c r="F125" s="88">
        <f t="shared" si="16"/>
        <v>0</v>
      </c>
      <c r="G125" s="72">
        <v>0</v>
      </c>
      <c r="H125" s="60">
        <f t="shared" si="13"/>
        <v>0</v>
      </c>
      <c r="I125" s="147"/>
      <c r="J125" s="148"/>
      <c r="K125" s="119"/>
      <c r="M125" s="64">
        <f t="shared" si="11"/>
        <v>0</v>
      </c>
    </row>
    <row r="126" spans="2:13" ht="14.25" outlineLevel="1" x14ac:dyDescent="0.2">
      <c r="B126" s="54"/>
      <c r="C126" s="53"/>
      <c r="D126" s="47"/>
      <c r="E126" s="89"/>
      <c r="F126" s="88">
        <f t="shared" si="16"/>
        <v>0</v>
      </c>
      <c r="G126" s="72">
        <v>0</v>
      </c>
      <c r="H126" s="60">
        <f t="shared" si="13"/>
        <v>0</v>
      </c>
      <c r="I126" s="147"/>
      <c r="J126" s="148"/>
      <c r="K126" s="119"/>
      <c r="M126" s="64">
        <f t="shared" si="11"/>
        <v>0</v>
      </c>
    </row>
    <row r="127" spans="2:13" ht="14.25" outlineLevel="1" x14ac:dyDescent="0.2">
      <c r="B127" s="54"/>
      <c r="C127" s="53"/>
      <c r="D127" s="47"/>
      <c r="E127" s="89"/>
      <c r="F127" s="88">
        <f t="shared" si="16"/>
        <v>0</v>
      </c>
      <c r="G127" s="72">
        <v>0</v>
      </c>
      <c r="H127" s="60">
        <f t="shared" si="13"/>
        <v>0</v>
      </c>
      <c r="I127" s="147"/>
      <c r="J127" s="148"/>
      <c r="K127" s="119"/>
      <c r="M127" s="64">
        <f t="shared" si="11"/>
        <v>0</v>
      </c>
    </row>
    <row r="128" spans="2:13" ht="15" outlineLevel="1" thickBot="1" x14ac:dyDescent="0.25">
      <c r="B128" s="76"/>
      <c r="C128" s="77"/>
      <c r="D128" s="78"/>
      <c r="E128" s="89"/>
      <c r="F128" s="111">
        <f t="shared" si="16"/>
        <v>0</v>
      </c>
      <c r="G128" s="72">
        <v>0</v>
      </c>
      <c r="H128" s="58">
        <f t="shared" si="13"/>
        <v>0</v>
      </c>
      <c r="I128" s="147"/>
      <c r="J128" s="148"/>
      <c r="K128" s="119"/>
      <c r="M128" s="64">
        <f t="shared" si="11"/>
        <v>0</v>
      </c>
    </row>
    <row r="129" spans="2:13" ht="15" customHeight="1" outlineLevel="1" thickTop="1" thickBot="1" x14ac:dyDescent="0.25">
      <c r="B129" s="176" t="s">
        <v>65</v>
      </c>
      <c r="C129" s="177"/>
      <c r="D129" s="177"/>
      <c r="E129" s="178"/>
      <c r="F129" s="129"/>
      <c r="G129" s="130"/>
      <c r="H129" s="67"/>
      <c r="I129" s="131"/>
      <c r="J129" s="132"/>
      <c r="K129" s="119"/>
      <c r="M129" s="64"/>
    </row>
    <row r="130" spans="2:13" ht="45" customHeight="1" thickTop="1" x14ac:dyDescent="0.2">
      <c r="B130" s="169" t="s">
        <v>16</v>
      </c>
      <c r="C130" s="160"/>
      <c r="D130" s="160"/>
      <c r="E130" s="201"/>
      <c r="F130" s="128">
        <f>SUM(F131:F137)</f>
        <v>0</v>
      </c>
      <c r="G130" s="30">
        <f>M130</f>
        <v>0</v>
      </c>
      <c r="H130" s="33">
        <f>SUM(H131:H137)</f>
        <v>0</v>
      </c>
      <c r="I130" s="127">
        <v>1</v>
      </c>
      <c r="J130" s="99">
        <f>F130*I130</f>
        <v>0</v>
      </c>
      <c r="K130" s="120">
        <f>IF(J144=F148,(J130*0.4),0)</f>
        <v>0</v>
      </c>
      <c r="M130" s="64">
        <f>SUM(M131:M137)</f>
        <v>0</v>
      </c>
    </row>
    <row r="131" spans="2:13" ht="14.25" x14ac:dyDescent="0.2">
      <c r="B131" s="54"/>
      <c r="C131" s="53"/>
      <c r="D131" s="47"/>
      <c r="E131" s="89"/>
      <c r="F131" s="88">
        <f>D131*E131</f>
        <v>0</v>
      </c>
      <c r="G131" s="72">
        <v>0.18</v>
      </c>
      <c r="H131" s="60">
        <f t="shared" ref="H131:H137" si="17">F131+M131</f>
        <v>0</v>
      </c>
      <c r="I131" s="145"/>
      <c r="J131" s="146"/>
      <c r="K131" s="119"/>
      <c r="M131" s="64">
        <f t="shared" si="11"/>
        <v>0</v>
      </c>
    </row>
    <row r="132" spans="2:13" ht="14.25" x14ac:dyDescent="0.2">
      <c r="B132" s="54"/>
      <c r="C132" s="53"/>
      <c r="D132" s="47"/>
      <c r="E132" s="89"/>
      <c r="F132" s="88">
        <f t="shared" ref="F132:F137" si="18">D132*E132</f>
        <v>0</v>
      </c>
      <c r="G132" s="72">
        <v>0.18</v>
      </c>
      <c r="H132" s="60">
        <f t="shared" si="17"/>
        <v>0</v>
      </c>
      <c r="I132" s="147"/>
      <c r="J132" s="148"/>
      <c r="K132" s="119"/>
      <c r="M132" s="64">
        <f t="shared" si="11"/>
        <v>0</v>
      </c>
    </row>
    <row r="133" spans="2:13" ht="14.25" outlineLevel="1" x14ac:dyDescent="0.2">
      <c r="B133" s="54"/>
      <c r="C133" s="53"/>
      <c r="D133" s="47"/>
      <c r="E133" s="89"/>
      <c r="F133" s="88">
        <f t="shared" si="18"/>
        <v>0</v>
      </c>
      <c r="G133" s="72">
        <v>0</v>
      </c>
      <c r="H133" s="60">
        <f t="shared" si="17"/>
        <v>0</v>
      </c>
      <c r="I133" s="147"/>
      <c r="J133" s="148"/>
      <c r="K133" s="119"/>
      <c r="M133" s="64">
        <f t="shared" si="11"/>
        <v>0</v>
      </c>
    </row>
    <row r="134" spans="2:13" ht="14.25" outlineLevel="1" x14ac:dyDescent="0.2">
      <c r="B134" s="54"/>
      <c r="C134" s="53"/>
      <c r="D134" s="47"/>
      <c r="E134" s="89"/>
      <c r="F134" s="88">
        <f t="shared" si="18"/>
        <v>0</v>
      </c>
      <c r="G134" s="72">
        <v>0</v>
      </c>
      <c r="H134" s="60">
        <f t="shared" si="17"/>
        <v>0</v>
      </c>
      <c r="I134" s="147"/>
      <c r="J134" s="148"/>
      <c r="K134" s="119"/>
      <c r="M134" s="64">
        <f t="shared" si="11"/>
        <v>0</v>
      </c>
    </row>
    <row r="135" spans="2:13" ht="14.25" outlineLevel="1" x14ac:dyDescent="0.2">
      <c r="B135" s="54"/>
      <c r="C135" s="53"/>
      <c r="D135" s="47"/>
      <c r="E135" s="89"/>
      <c r="F135" s="88">
        <f t="shared" si="18"/>
        <v>0</v>
      </c>
      <c r="G135" s="72">
        <v>0</v>
      </c>
      <c r="H135" s="60">
        <f t="shared" si="17"/>
        <v>0</v>
      </c>
      <c r="I135" s="147"/>
      <c r="J135" s="148"/>
      <c r="K135" s="119"/>
      <c r="M135" s="64">
        <f t="shared" si="11"/>
        <v>0</v>
      </c>
    </row>
    <row r="136" spans="2:13" ht="14.25" outlineLevel="1" x14ac:dyDescent="0.2">
      <c r="B136" s="54"/>
      <c r="C136" s="53"/>
      <c r="D136" s="47"/>
      <c r="E136" s="89"/>
      <c r="F136" s="88">
        <f t="shared" si="18"/>
        <v>0</v>
      </c>
      <c r="G136" s="72">
        <v>0</v>
      </c>
      <c r="H136" s="60">
        <f t="shared" si="17"/>
        <v>0</v>
      </c>
      <c r="I136" s="147"/>
      <c r="J136" s="148"/>
      <c r="K136" s="119"/>
      <c r="M136" s="64">
        <f t="shared" si="11"/>
        <v>0</v>
      </c>
    </row>
    <row r="137" spans="2:13" ht="15" outlineLevel="1" thickBot="1" x14ac:dyDescent="0.25">
      <c r="B137" s="80"/>
      <c r="C137" s="81"/>
      <c r="D137" s="82"/>
      <c r="E137" s="90"/>
      <c r="F137" s="88">
        <f t="shared" si="18"/>
        <v>0</v>
      </c>
      <c r="G137" s="72">
        <v>0</v>
      </c>
      <c r="H137" s="60">
        <f t="shared" si="17"/>
        <v>0</v>
      </c>
      <c r="I137" s="167"/>
      <c r="J137" s="168"/>
      <c r="K137" s="119"/>
      <c r="M137" s="64">
        <f t="shared" ref="M137" si="19">F137*G137</f>
        <v>0</v>
      </c>
    </row>
    <row r="138" spans="2:13" ht="43.5" customHeight="1" thickTop="1" thickBot="1" x14ac:dyDescent="0.25">
      <c r="B138" s="170" t="s">
        <v>66</v>
      </c>
      <c r="C138" s="171"/>
      <c r="D138" s="171"/>
      <c r="E138" s="172"/>
      <c r="F138" s="30">
        <f>F130</f>
        <v>0</v>
      </c>
      <c r="G138" s="30">
        <f>G130</f>
        <v>0</v>
      </c>
      <c r="H138" s="33">
        <f>H130</f>
        <v>0</v>
      </c>
      <c r="I138" s="41"/>
      <c r="J138" s="99">
        <f>IF(B149&gt;B150,"не дозвoлен износ",B148)</f>
        <v>0</v>
      </c>
      <c r="K138" s="123">
        <f>IF(J144=F148,(J138*0.4),0)</f>
        <v>0</v>
      </c>
      <c r="M138" s="64">
        <f>G138</f>
        <v>0</v>
      </c>
    </row>
    <row r="139" spans="2:13" ht="33.75" customHeight="1" thickTop="1" thickBot="1" x14ac:dyDescent="0.35">
      <c r="B139" s="149" t="s">
        <v>42</v>
      </c>
      <c r="C139" s="150"/>
      <c r="D139" s="150"/>
      <c r="E139" s="151"/>
      <c r="F139" s="25">
        <f>SUM(F78+F86+F106+F122+F130)</f>
        <v>0</v>
      </c>
      <c r="G139" s="25">
        <f>SUM(G78+G86+G106+G122+G130)</f>
        <v>0</v>
      </c>
      <c r="H139" s="36">
        <f>SUM(H78+H86+H106+H122+H130)</f>
        <v>0</v>
      </c>
      <c r="I139" s="109" t="s">
        <v>62</v>
      </c>
      <c r="J139" s="110">
        <f>IF(E156&gt;E154, "не дозволен износ", E156)</f>
        <v>0</v>
      </c>
      <c r="K139" s="122">
        <f>K78+K86+K106+K122+K138</f>
        <v>0</v>
      </c>
      <c r="M139" s="75">
        <f>G139</f>
        <v>0</v>
      </c>
    </row>
    <row r="140" spans="2:13" ht="15.75" thickTop="1" thickBot="1" x14ac:dyDescent="0.25">
      <c r="B140" s="190"/>
      <c r="C140" s="191"/>
      <c r="D140" s="191"/>
      <c r="E140" s="191"/>
      <c r="F140" s="191"/>
      <c r="G140" s="191"/>
      <c r="H140" s="191"/>
      <c r="I140" s="191"/>
      <c r="J140" s="191"/>
      <c r="K140" s="192"/>
      <c r="M140" s="74"/>
    </row>
    <row r="141" spans="2:13" ht="14.25" thickTop="1" thickBot="1" x14ac:dyDescent="0.25">
      <c r="M141" s="64"/>
    </row>
    <row r="142" spans="2:13" ht="36.75" customHeight="1" thickTop="1" thickBot="1" x14ac:dyDescent="0.35">
      <c r="B142" s="193" t="s">
        <v>69</v>
      </c>
      <c r="C142" s="194"/>
      <c r="D142" s="194"/>
      <c r="E142" s="195"/>
      <c r="F142" s="43">
        <f>I15+I56+I73</f>
        <v>0</v>
      </c>
      <c r="G142" s="43"/>
      <c r="H142" s="113" t="s">
        <v>74</v>
      </c>
      <c r="I142" s="43">
        <f>F142+F143</f>
        <v>0</v>
      </c>
      <c r="J142" s="133"/>
      <c r="M142" s="64"/>
    </row>
    <row r="143" spans="2:13" ht="38.25" customHeight="1" thickTop="1" thickBot="1" x14ac:dyDescent="0.35">
      <c r="B143" s="193" t="s">
        <v>70</v>
      </c>
      <c r="C143" s="194"/>
      <c r="D143" s="194"/>
      <c r="E143" s="195"/>
      <c r="F143" s="43">
        <f>J78+J86+J106+J122+J130</f>
        <v>0</v>
      </c>
      <c r="G143" s="43"/>
      <c r="H143" s="113" t="s">
        <v>72</v>
      </c>
      <c r="I143" s="43">
        <f>K74+K139</f>
        <v>0</v>
      </c>
    </row>
    <row r="144" spans="2:13" ht="53.25" customHeight="1" thickTop="1" thickBot="1" x14ac:dyDescent="0.3">
      <c r="B144" s="26"/>
      <c r="I144" s="45" t="s">
        <v>48</v>
      </c>
      <c r="J144" s="97" t="s">
        <v>46</v>
      </c>
      <c r="K144" s="96" t="s">
        <v>53</v>
      </c>
    </row>
    <row r="145" spans="1:10" ht="13.5" thickTop="1" x14ac:dyDescent="0.2">
      <c r="B145" s="26"/>
    </row>
    <row r="146" spans="1:10" hidden="1" x14ac:dyDescent="0.2"/>
    <row r="147" spans="1:10" ht="29.25" hidden="1" customHeight="1" x14ac:dyDescent="0.2">
      <c r="A147" s="101" t="s">
        <v>61</v>
      </c>
      <c r="B147" s="102">
        <f>J78+J86+J106+J122</f>
        <v>0</v>
      </c>
      <c r="F147" s="112"/>
      <c r="G147" s="112"/>
      <c r="H147" s="112"/>
      <c r="I147" s="112"/>
    </row>
    <row r="148" spans="1:10" ht="29.25" hidden="1" customHeight="1" x14ac:dyDescent="0.2">
      <c r="A148" s="103" t="s">
        <v>60</v>
      </c>
      <c r="B148" s="102">
        <f>J130</f>
        <v>0</v>
      </c>
      <c r="F148" s="107" t="s">
        <v>46</v>
      </c>
      <c r="H148" s="108">
        <v>0</v>
      </c>
      <c r="J148" s="104">
        <v>0.1</v>
      </c>
    </row>
    <row r="149" spans="1:10" ht="26.25" hidden="1" customHeight="1" x14ac:dyDescent="0.2">
      <c r="A149" s="101" t="s">
        <v>59</v>
      </c>
      <c r="B149" s="102">
        <f>J130</f>
        <v>0</v>
      </c>
      <c r="F149" s="105" t="s">
        <v>47</v>
      </c>
      <c r="H149" s="106">
        <v>0.05</v>
      </c>
      <c r="J149" s="104">
        <v>0.2</v>
      </c>
    </row>
    <row r="150" spans="1:10" ht="24" hidden="1" customHeight="1" x14ac:dyDescent="0.2">
      <c r="A150" s="104">
        <v>0.05</v>
      </c>
      <c r="B150" s="102">
        <f>B147*5%</f>
        <v>0</v>
      </c>
      <c r="H150" s="106">
        <v>0.18</v>
      </c>
      <c r="J150" s="104">
        <v>0.3</v>
      </c>
    </row>
    <row r="151" spans="1:10" hidden="1" x14ac:dyDescent="0.2">
      <c r="B151" s="42"/>
      <c r="J151" s="104">
        <v>0.4</v>
      </c>
    </row>
    <row r="152" spans="1:10" hidden="1" x14ac:dyDescent="0.2">
      <c r="J152" s="104">
        <v>0.5</v>
      </c>
    </row>
    <row r="153" spans="1:10" hidden="1" x14ac:dyDescent="0.2">
      <c r="B153" s="26"/>
      <c r="J153" s="104">
        <v>0.6</v>
      </c>
    </row>
    <row r="154" spans="1:10" ht="14.25" hidden="1" thickTop="1" thickBot="1" x14ac:dyDescent="0.25">
      <c r="E154" s="98">
        <v>800000</v>
      </c>
      <c r="F154" s="98">
        <v>200000</v>
      </c>
      <c r="G154" s="98">
        <v>150000</v>
      </c>
      <c r="H154" s="98">
        <v>450000</v>
      </c>
      <c r="I154" s="98">
        <v>800000</v>
      </c>
      <c r="J154" s="104">
        <v>0.7</v>
      </c>
    </row>
    <row r="155" spans="1:10" hidden="1" x14ac:dyDescent="0.2">
      <c r="D155" s="100" t="s">
        <v>63</v>
      </c>
      <c r="E155" s="26">
        <f>I15+I56+I73</f>
        <v>0</v>
      </c>
      <c r="F155" s="26">
        <f>J6+J8</f>
        <v>0</v>
      </c>
      <c r="G155" s="26">
        <f>J17+J30+J43</f>
        <v>0</v>
      </c>
      <c r="H155" s="26">
        <f>J58+J67</f>
        <v>0</v>
      </c>
      <c r="J155" s="104">
        <v>0.8</v>
      </c>
    </row>
    <row r="156" spans="1:10" hidden="1" x14ac:dyDescent="0.2">
      <c r="D156" s="100" t="s">
        <v>64</v>
      </c>
      <c r="E156" s="26">
        <f>J78+J86+J106+J122+J138</f>
        <v>0</v>
      </c>
      <c r="J156" s="104">
        <v>0.9</v>
      </c>
    </row>
    <row r="157" spans="1:10" hidden="1" x14ac:dyDescent="0.2">
      <c r="J157" s="104">
        <v>1</v>
      </c>
    </row>
    <row r="158" spans="1:10" ht="29.25" customHeight="1" x14ac:dyDescent="0.2">
      <c r="A158" s="44"/>
    </row>
  </sheetData>
  <sheetProtection algorithmName="SHA-512" hashValue="P05THB+Ruc6VI7GO2oMqlMJpt1sKXXlVhb+YmViNN41YY+ttBfMcqsYyWzwtzKUFkyaGZ6sJnHZ2KG633rWCLg==" saltValue="Aoo6YhFOAS9SPsV2lMt/8Q==" spinCount="100000" sheet="1" objects="1" scenarios="1" selectLockedCells="1"/>
  <mergeCells count="45">
    <mergeCell ref="B140:K140"/>
    <mergeCell ref="B143:E143"/>
    <mergeCell ref="B15:E15"/>
    <mergeCell ref="I15:J15"/>
    <mergeCell ref="I56:J56"/>
    <mergeCell ref="I73:J73"/>
    <mergeCell ref="B142:E142"/>
    <mergeCell ref="C30:E30"/>
    <mergeCell ref="C43:E43"/>
    <mergeCell ref="B138:E138"/>
    <mergeCell ref="B130:E130"/>
    <mergeCell ref="B122:E122"/>
    <mergeCell ref="I87:J105"/>
    <mergeCell ref="B106:E106"/>
    <mergeCell ref="B86:E86"/>
    <mergeCell ref="B16:K16"/>
    <mergeCell ref="E1:H1"/>
    <mergeCell ref="B76:J76"/>
    <mergeCell ref="B74:E74"/>
    <mergeCell ref="C17:E17"/>
    <mergeCell ref="I7:J7"/>
    <mergeCell ref="I9:J14"/>
    <mergeCell ref="I18:J29"/>
    <mergeCell ref="I31:J42"/>
    <mergeCell ref="I44:J55"/>
    <mergeCell ref="I59:J66"/>
    <mergeCell ref="I68:J72"/>
    <mergeCell ref="B57:K57"/>
    <mergeCell ref="B75:K75"/>
    <mergeCell ref="I79:J85"/>
    <mergeCell ref="B139:E139"/>
    <mergeCell ref="B3:J3"/>
    <mergeCell ref="B4:J4"/>
    <mergeCell ref="E2:H2"/>
    <mergeCell ref="C6:E6"/>
    <mergeCell ref="C8:E8"/>
    <mergeCell ref="I107:J121"/>
    <mergeCell ref="I123:J128"/>
    <mergeCell ref="I131:J137"/>
    <mergeCell ref="B78:E78"/>
    <mergeCell ref="B56:E56"/>
    <mergeCell ref="B58:E58"/>
    <mergeCell ref="B67:E67"/>
    <mergeCell ref="B73:E73"/>
    <mergeCell ref="B129:E129"/>
  </mergeCells>
  <dataValidations count="4">
    <dataValidation operator="lessThanOrEqual" allowBlank="1" showInputMessage="1" showErrorMessage="1" sqref="F138"/>
    <dataValidation type="list" allowBlank="1" showInputMessage="1" showErrorMessage="1" sqref="J144">
      <formula1>$F$148:$F$149</formula1>
    </dataValidation>
    <dataValidation type="list" allowBlank="1" showInputMessage="1" showErrorMessage="1" sqref="G7 G131:G137 G9:G14 G123:G129 G87:G105 G79:G85 G68:G72 G59:G66 G44:G55 G31:G42 G18:G29 G107:G121">
      <formula1>$H$148:$H$150</formula1>
    </dataValidation>
    <dataValidation type="list" allowBlank="1" showInputMessage="1" showErrorMessage="1" sqref="I6 I8 I17 I30 I43 I58 I67 I78 I86 I106 I122 I130">
      <formula1>$J$148:$J$157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43"/>
  <sheetViews>
    <sheetView view="pageBreakPreview" zoomScale="110" zoomScaleNormal="100" zoomScaleSheetLayoutView="110" workbookViewId="0">
      <selection activeCell="B3" sqref="B3:D3"/>
    </sheetView>
  </sheetViews>
  <sheetFormatPr defaultColWidth="8.85546875" defaultRowHeight="12.75" x14ac:dyDescent="0.2"/>
  <cols>
    <col min="1" max="1" width="47" style="12" customWidth="1"/>
    <col min="2" max="2" width="21.7109375" style="4" customWidth="1"/>
    <col min="3" max="3" width="20.7109375" style="4" customWidth="1"/>
    <col min="4" max="4" width="23.140625" style="4" customWidth="1"/>
    <col min="5" max="16384" width="8.85546875" style="4"/>
  </cols>
  <sheetData>
    <row r="1" spans="1:4" ht="25.15" customHeight="1" x14ac:dyDescent="0.2">
      <c r="A1" s="206" t="s">
        <v>44</v>
      </c>
      <c r="B1" s="206"/>
      <c r="C1" s="206"/>
      <c r="D1" s="206"/>
    </row>
    <row r="2" spans="1:4" ht="19.899999999999999" customHeight="1" x14ac:dyDescent="0.2"/>
    <row r="3" spans="1:4" ht="33.75" customHeight="1" x14ac:dyDescent="0.2">
      <c r="A3" s="1" t="s">
        <v>4</v>
      </c>
      <c r="B3" s="207" t="str">
        <f>'Годишен финансиски план'!$E$2</f>
        <v>НАЗИВ НА ЛАГ</v>
      </c>
      <c r="C3" s="207"/>
      <c r="D3" s="207"/>
    </row>
    <row r="4" spans="1:4" ht="19.5" customHeight="1" x14ac:dyDescent="0.2">
      <c r="A4" s="2" t="s">
        <v>5</v>
      </c>
      <c r="B4" s="10">
        <f>B25</f>
        <v>0</v>
      </c>
      <c r="C4" s="205" t="s">
        <v>49</v>
      </c>
      <c r="D4" s="205"/>
    </row>
    <row r="5" spans="1:4" ht="18.75" customHeight="1" x14ac:dyDescent="0.2">
      <c r="C5" s="204" t="str">
        <f>'Годишен финансиски план'!J144</f>
        <v>Авансна исплата</v>
      </c>
      <c r="D5" s="204"/>
    </row>
    <row r="6" spans="1:4" s="5" customFormat="1" ht="34.5" customHeight="1" x14ac:dyDescent="0.2">
      <c r="A6" s="3" t="s">
        <v>0</v>
      </c>
      <c r="B6" s="3" t="s">
        <v>45</v>
      </c>
      <c r="C6" s="13" t="s">
        <v>6</v>
      </c>
      <c r="D6" s="13" t="s">
        <v>7</v>
      </c>
    </row>
    <row r="7" spans="1:4" ht="28.5" customHeight="1" x14ac:dyDescent="0.2">
      <c r="A7" s="29" t="s">
        <v>19</v>
      </c>
      <c r="B7" s="27">
        <f>'Годишен финансиски план'!F74</f>
        <v>0</v>
      </c>
      <c r="C7" s="27">
        <f>'Годишен финансиски план'!J74</f>
        <v>0</v>
      </c>
      <c r="D7" s="27">
        <f>C7*0.4</f>
        <v>0</v>
      </c>
    </row>
    <row r="8" spans="1:4" s="6" customFormat="1" ht="16.5" customHeight="1" x14ac:dyDescent="0.2">
      <c r="A8" s="15" t="s">
        <v>8</v>
      </c>
      <c r="B8" s="9">
        <f>'Годишен финансиски план'!F6</f>
        <v>0</v>
      </c>
      <c r="C8" s="14">
        <f>'Годишен финансиски план'!J6</f>
        <v>0</v>
      </c>
      <c r="D8" s="14">
        <f>C8*0.4</f>
        <v>0</v>
      </c>
    </row>
    <row r="9" spans="1:4" s="6" customFormat="1" ht="16.5" customHeight="1" x14ac:dyDescent="0.2">
      <c r="A9" s="15" t="s">
        <v>9</v>
      </c>
      <c r="B9" s="9">
        <f>'Годишен финансиски план'!F8</f>
        <v>0</v>
      </c>
      <c r="C9" s="14">
        <f>'Годишен финансиски план'!J8</f>
        <v>0</v>
      </c>
      <c r="D9" s="14">
        <f>C9*0.4</f>
        <v>0</v>
      </c>
    </row>
    <row r="10" spans="1:4" s="6" customFormat="1" ht="21.75" customHeight="1" x14ac:dyDescent="0.2">
      <c r="A10" s="18" t="s">
        <v>21</v>
      </c>
      <c r="B10" s="69">
        <f>'Годишен финансиски план'!F15</f>
        <v>0</v>
      </c>
      <c r="C10" s="70">
        <f>'Годишен финансиски план'!I15</f>
        <v>0</v>
      </c>
      <c r="D10" s="70">
        <f t="shared" ref="D10:D23" si="0">C10*0.4</f>
        <v>0</v>
      </c>
    </row>
    <row r="11" spans="1:4" s="7" customFormat="1" ht="18" customHeight="1" x14ac:dyDescent="0.2">
      <c r="A11" s="15" t="s">
        <v>10</v>
      </c>
      <c r="B11" s="9">
        <f>'Годишен финансиски план'!F17</f>
        <v>0</v>
      </c>
      <c r="C11" s="14">
        <f>'Годишен финансиски план'!J17</f>
        <v>0</v>
      </c>
      <c r="D11" s="14">
        <f t="shared" si="0"/>
        <v>0</v>
      </c>
    </row>
    <row r="12" spans="1:4" s="7" customFormat="1" ht="18" customHeight="1" x14ac:dyDescent="0.2">
      <c r="A12" s="15" t="s">
        <v>11</v>
      </c>
      <c r="B12" s="9">
        <f>'Годишен финансиски план'!F30</f>
        <v>0</v>
      </c>
      <c r="C12" s="14">
        <f>'Годишен финансиски план'!J30</f>
        <v>0</v>
      </c>
      <c r="D12" s="14">
        <f t="shared" si="0"/>
        <v>0</v>
      </c>
    </row>
    <row r="13" spans="1:4" s="7" customFormat="1" ht="18" customHeight="1" x14ac:dyDescent="0.2">
      <c r="A13" s="17" t="s">
        <v>12</v>
      </c>
      <c r="B13" s="9">
        <f>'Годишен финансиски план'!F43</f>
        <v>0</v>
      </c>
      <c r="C13" s="14">
        <f>'Годишен финансиски план'!J43</f>
        <v>0</v>
      </c>
      <c r="D13" s="14">
        <f t="shared" si="0"/>
        <v>0</v>
      </c>
    </row>
    <row r="14" spans="1:4" s="7" customFormat="1" ht="40.5" customHeight="1" x14ac:dyDescent="0.2">
      <c r="A14" s="18" t="s">
        <v>22</v>
      </c>
      <c r="B14" s="69">
        <f>'Годишен финансиски план'!F56</f>
        <v>0</v>
      </c>
      <c r="C14" s="70">
        <f>(C11+C12+C13)</f>
        <v>0</v>
      </c>
      <c r="D14" s="70">
        <f t="shared" si="0"/>
        <v>0</v>
      </c>
    </row>
    <row r="15" spans="1:4" s="7" customFormat="1" ht="34.5" customHeight="1" x14ac:dyDescent="0.2">
      <c r="A15" s="17" t="s">
        <v>18</v>
      </c>
      <c r="B15" s="9">
        <f>'Годишен финансиски план'!F58</f>
        <v>0</v>
      </c>
      <c r="C15" s="14">
        <f>'Годишен финансиски план'!J58</f>
        <v>0</v>
      </c>
      <c r="D15" s="14">
        <f t="shared" si="0"/>
        <v>0</v>
      </c>
    </row>
    <row r="16" spans="1:4" s="7" customFormat="1" ht="33" customHeight="1" x14ac:dyDescent="0.2">
      <c r="A16" s="17" t="s">
        <v>13</v>
      </c>
      <c r="B16" s="9">
        <f>'Годишен финансиски план'!F67</f>
        <v>0</v>
      </c>
      <c r="C16" s="14">
        <f>'Годишен финансиски план'!J67</f>
        <v>0</v>
      </c>
      <c r="D16" s="14">
        <f t="shared" si="0"/>
        <v>0</v>
      </c>
    </row>
    <row r="17" spans="1:4" s="7" customFormat="1" ht="34.5" customHeight="1" x14ac:dyDescent="0.2">
      <c r="A17" s="18" t="s">
        <v>23</v>
      </c>
      <c r="B17" s="69">
        <f>'Годишен финансиски план'!F73</f>
        <v>0</v>
      </c>
      <c r="C17" s="70">
        <f>'Годишен финансиски план'!I73</f>
        <v>0</v>
      </c>
      <c r="D17" s="70">
        <f t="shared" si="0"/>
        <v>0</v>
      </c>
    </row>
    <row r="18" spans="1:4" s="7" customFormat="1" ht="33.75" customHeight="1" x14ac:dyDescent="0.2">
      <c r="A18" s="28" t="s">
        <v>20</v>
      </c>
      <c r="B18" s="27">
        <f>'Годишен финансиски план'!F139</f>
        <v>0</v>
      </c>
      <c r="C18" s="27">
        <f>'Годишен финансиски план'!J139</f>
        <v>0</v>
      </c>
      <c r="D18" s="27">
        <f t="shared" si="0"/>
        <v>0</v>
      </c>
    </row>
    <row r="19" spans="1:4" s="7" customFormat="1" ht="66.75" customHeight="1" x14ac:dyDescent="0.2">
      <c r="A19" s="17" t="s">
        <v>14</v>
      </c>
      <c r="B19" s="69">
        <f>'Годишен финансиски план'!F78</f>
        <v>0</v>
      </c>
      <c r="C19" s="70">
        <f>'Годишен финансиски план'!J78</f>
        <v>0</v>
      </c>
      <c r="D19" s="70">
        <f>C19*0.4</f>
        <v>0</v>
      </c>
    </row>
    <row r="20" spans="1:4" s="7" customFormat="1" ht="53.25" customHeight="1" x14ac:dyDescent="0.2">
      <c r="A20" s="17" t="s">
        <v>15</v>
      </c>
      <c r="B20" s="69">
        <f>'Годишен финансиски план'!F86</f>
        <v>0</v>
      </c>
      <c r="C20" s="70">
        <f>'Годишен финансиски план'!J86</f>
        <v>0</v>
      </c>
      <c r="D20" s="70">
        <f t="shared" si="0"/>
        <v>0</v>
      </c>
    </row>
    <row r="21" spans="1:4" s="7" customFormat="1" ht="45.75" customHeight="1" x14ac:dyDescent="0.2">
      <c r="A21" s="17" t="s">
        <v>24</v>
      </c>
      <c r="B21" s="69">
        <f>'Годишен финансиски план'!F106</f>
        <v>0</v>
      </c>
      <c r="C21" s="70">
        <f>'Годишен финансиски план'!J106</f>
        <v>0</v>
      </c>
      <c r="D21" s="70">
        <f t="shared" si="0"/>
        <v>0</v>
      </c>
    </row>
    <row r="22" spans="1:4" s="7" customFormat="1" ht="58.5" customHeight="1" x14ac:dyDescent="0.2">
      <c r="A22" s="17" t="s">
        <v>25</v>
      </c>
      <c r="B22" s="69">
        <f>'Годишен финансиски план'!F122</f>
        <v>0</v>
      </c>
      <c r="C22" s="70">
        <f>'Годишен финансиски план'!J122</f>
        <v>0</v>
      </c>
      <c r="D22" s="70">
        <f t="shared" si="0"/>
        <v>0</v>
      </c>
    </row>
    <row r="23" spans="1:4" s="7" customFormat="1" ht="50.25" customHeight="1" x14ac:dyDescent="0.2">
      <c r="A23" s="17" t="s">
        <v>68</v>
      </c>
      <c r="B23" s="9">
        <f>'Годишен финансиски план'!F130</f>
        <v>0</v>
      </c>
      <c r="C23" s="14">
        <f>'Годишен финансиски план'!J130</f>
        <v>0</v>
      </c>
      <c r="D23" s="14">
        <f t="shared" si="0"/>
        <v>0</v>
      </c>
    </row>
    <row r="24" spans="1:4" s="7" customFormat="1" ht="39.75" customHeight="1" x14ac:dyDescent="0.2">
      <c r="A24" s="18" t="s">
        <v>26</v>
      </c>
      <c r="B24" s="69">
        <f>'Годишен финансиски план'!F138</f>
        <v>0</v>
      </c>
      <c r="C24" s="70">
        <f>'Годишен финансиски план'!J130</f>
        <v>0</v>
      </c>
      <c r="D24" s="70">
        <f>C24*0.4</f>
        <v>0</v>
      </c>
    </row>
    <row r="25" spans="1:4" s="7" customFormat="1" ht="30.75" customHeight="1" x14ac:dyDescent="0.2">
      <c r="A25" s="28" t="s">
        <v>17</v>
      </c>
      <c r="B25" s="27">
        <f>B7+B18</f>
        <v>0</v>
      </c>
      <c r="C25" s="27">
        <f>'Годишен финансиски план'!I142</f>
        <v>0</v>
      </c>
      <c r="D25" s="27">
        <f>C25*0.4</f>
        <v>0</v>
      </c>
    </row>
    <row r="26" spans="1:4" s="7" customFormat="1" ht="30.75" customHeight="1" x14ac:dyDescent="0.2">
      <c r="A26" s="55" t="s">
        <v>50</v>
      </c>
      <c r="B26" s="56"/>
      <c r="C26" s="56"/>
      <c r="D26" s="56"/>
    </row>
    <row r="27" spans="1:4" s="7" customFormat="1" ht="40.5" customHeight="1" x14ac:dyDescent="0.2">
      <c r="A27" s="57" t="s">
        <v>51</v>
      </c>
      <c r="C27" s="7" t="s">
        <v>52</v>
      </c>
    </row>
    <row r="28" spans="1:4" s="7" customFormat="1" ht="18" customHeight="1" x14ac:dyDescent="0.2"/>
    <row r="29" spans="1:4" s="7" customFormat="1" ht="18" customHeight="1" x14ac:dyDescent="0.2"/>
    <row r="30" spans="1:4" s="7" customFormat="1" ht="18" customHeight="1" x14ac:dyDescent="0.2"/>
    <row r="31" spans="1:4" s="7" customFormat="1" ht="18" customHeight="1" x14ac:dyDescent="0.2"/>
    <row r="32" spans="1:4" s="7" customFormat="1" ht="18" customHeight="1" x14ac:dyDescent="0.2"/>
    <row r="33" spans="2:4" s="8" customFormat="1" ht="18" customHeight="1" x14ac:dyDescent="0.2"/>
    <row r="34" spans="2:4" s="6" customFormat="1" x14ac:dyDescent="0.2"/>
    <row r="35" spans="2:4" s="6" customFormat="1" x14ac:dyDescent="0.2"/>
    <row r="36" spans="2:4" s="6" customFormat="1" x14ac:dyDescent="0.2"/>
    <row r="37" spans="2:4" s="7" customFormat="1" ht="18" customHeight="1" x14ac:dyDescent="0.2"/>
    <row r="38" spans="2:4" s="7" customFormat="1" ht="18" customHeight="1" x14ac:dyDescent="0.2"/>
    <row r="39" spans="2:4" s="8" customFormat="1" ht="18" customHeight="1" x14ac:dyDescent="0.2"/>
    <row r="40" spans="2:4" s="8" customFormat="1" ht="18" customHeight="1" x14ac:dyDescent="0.2"/>
    <row r="41" spans="2:4" s="8" customFormat="1" ht="18" customHeight="1" x14ac:dyDescent="0.2"/>
    <row r="42" spans="2:4" x14ac:dyDescent="0.2">
      <c r="B42" s="11"/>
      <c r="C42" s="11"/>
      <c r="D42" s="11"/>
    </row>
    <row r="43" spans="2:4" x14ac:dyDescent="0.2">
      <c r="B43" s="11"/>
      <c r="C43" s="11"/>
      <c r="D43" s="11"/>
    </row>
  </sheetData>
  <sheetProtection algorithmName="SHA-512" hashValue="Dhs9zwse4kw3XY7Ef515YuZgIcvJZOnzWpZUTN99Z87zttRkh6m/Y+AkZwHzsxl6U+mdi3JhPSZQPFd0XViMtA==" saltValue="6h671de9967gHFhgHLt3vg==" spinCount="100000" sheet="1" objects="1" scenarios="1"/>
  <mergeCells count="4">
    <mergeCell ref="C5:D5"/>
    <mergeCell ref="C4:D4"/>
    <mergeCell ref="A1:D1"/>
    <mergeCell ref="B3:D3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61" fitToHeight="0" orientation="portrait" r:id="rId1"/>
  <headerFooter>
    <oddHeader>&amp;R&amp;"Segoe UI,Regular"&amp;9&amp;K01+045ИНСТИТУЦИОНАЛНИ ГРАНТОВИ
Повик за предлози, бр. ЦМ-ИНС-03</oddHeader>
    <oddFooter>&amp;L&amp;"Segoe UI,Regular"&amp;9&amp;K01+046Прилог 2.  Буџет&amp;R&amp;"Segoe UI,Regular"&amp;9&amp;K01+045&amp;P/&amp;N</oddFooter>
  </headerFooter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workbookViewId="0">
      <selection activeCell="C2" sqref="C2:F2"/>
    </sheetView>
  </sheetViews>
  <sheetFormatPr defaultRowHeight="12.75" x14ac:dyDescent="0.2"/>
  <cols>
    <col min="2" max="2" width="12.28515625" customWidth="1"/>
    <col min="3" max="3" width="22.85546875" customWidth="1"/>
    <col min="4" max="4" width="23" customWidth="1"/>
    <col min="5" max="5" width="26.7109375" customWidth="1"/>
    <col min="6" max="6" width="28" customWidth="1"/>
  </cols>
  <sheetData>
    <row r="1" spans="2:8" ht="13.5" thickBot="1" x14ac:dyDescent="0.25"/>
    <row r="2" spans="2:8" ht="29.25" customHeight="1" thickTop="1" x14ac:dyDescent="0.25">
      <c r="C2" s="211" t="str">
        <f>'Годишен финансиски план'!$E$2</f>
        <v>НАЗИВ НА ЛАГ</v>
      </c>
      <c r="D2" s="212"/>
      <c r="E2" s="212"/>
      <c r="F2" s="213"/>
      <c r="G2" s="144"/>
      <c r="H2" s="144"/>
    </row>
    <row r="3" spans="2:8" ht="13.5" thickBot="1" x14ac:dyDescent="0.25"/>
    <row r="4" spans="2:8" ht="27" thickTop="1" thickBot="1" x14ac:dyDescent="0.25">
      <c r="C4" s="141" t="s">
        <v>45</v>
      </c>
      <c r="D4" s="142" t="s">
        <v>77</v>
      </c>
      <c r="E4" s="142" t="s">
        <v>78</v>
      </c>
      <c r="F4" s="143" t="s">
        <v>79</v>
      </c>
    </row>
    <row r="5" spans="2:8" ht="20.25" thickTop="1" thickBot="1" x14ac:dyDescent="0.25">
      <c r="B5" s="138" t="s">
        <v>63</v>
      </c>
      <c r="C5" s="135">
        <f>'Годишен финансиски план'!F142</f>
        <v>0</v>
      </c>
      <c r="D5" s="136">
        <f>'Годишен финансиски план'!J74</f>
        <v>0</v>
      </c>
      <c r="E5" s="136">
        <f>D5*0.4</f>
        <v>0</v>
      </c>
      <c r="F5" s="137">
        <f>D5-E5</f>
        <v>0</v>
      </c>
    </row>
    <row r="6" spans="2:8" ht="14.25" thickTop="1" thickBot="1" x14ac:dyDescent="0.25">
      <c r="B6" s="140"/>
      <c r="C6" s="208"/>
      <c r="D6" s="209"/>
      <c r="E6" s="209"/>
      <c r="F6" s="210"/>
    </row>
    <row r="7" spans="2:8" ht="20.25" thickTop="1" thickBot="1" x14ac:dyDescent="0.25">
      <c r="B7" s="139" t="s">
        <v>64</v>
      </c>
      <c r="C7" s="135">
        <f>'Годишен финансиски план'!F143</f>
        <v>0</v>
      </c>
      <c r="D7" s="136">
        <f>'Годишен финансиски план'!J139</f>
        <v>0</v>
      </c>
      <c r="E7" s="136">
        <f>D7*0.4</f>
        <v>0</v>
      </c>
      <c r="F7" s="137">
        <f>D7-E7</f>
        <v>0</v>
      </c>
    </row>
    <row r="8" spans="2:8" ht="13.5" thickTop="1" x14ac:dyDescent="0.2"/>
  </sheetData>
  <sheetProtection algorithmName="SHA-512" hashValue="o/ElxEJQsgjoGNxzH2t7dNU8VVbeDzIw3EEtMscaETVPP34nQ0Omrt0Xjd/cYpN4tpeaDr/pzEU1ujKs4r8ljw==" saltValue="SwhncCuzbut2y60tA9jLSA==" spinCount="100000" sheet="1" objects="1" scenarios="1"/>
  <mergeCells count="2">
    <mergeCell ref="C6:F6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Годишен финансиски план</vt:lpstr>
      <vt:lpstr>Извештај од финансиски план</vt:lpstr>
      <vt:lpstr>За АФПЗРР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MZSV</dc:creator>
  <cp:keywords>Civica Mobilitas</cp:keywords>
  <cp:lastModifiedBy>Programming Unit</cp:lastModifiedBy>
  <cp:lastPrinted>2016-10-26T14:14:47Z</cp:lastPrinted>
  <dcterms:created xsi:type="dcterms:W3CDTF">1999-04-16T09:54:04Z</dcterms:created>
  <dcterms:modified xsi:type="dcterms:W3CDTF">2019-04-18T13:59:54Z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